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870" yWindow="2700" windowWidth="15330" windowHeight="4335" tabRatio="92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INCIDENCIA'!$A$1:$C$43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D36" i="14" l="1"/>
  <c r="B26" i="8" l="1"/>
  <c r="C19" i="1" l="1"/>
  <c r="I10" i="32" l="1"/>
  <c r="C33" i="15" l="1"/>
  <c r="E29" i="14"/>
  <c r="C29" i="14"/>
  <c r="D29" i="14"/>
  <c r="D19" i="1"/>
  <c r="C19" i="3"/>
  <c r="D19" i="3"/>
  <c r="C41" i="2"/>
  <c r="F12" i="14" l="1"/>
  <c r="I12" i="32" l="1"/>
  <c r="I14" i="32"/>
  <c r="I16" i="32"/>
  <c r="D17" i="32" l="1"/>
  <c r="E17" i="32"/>
  <c r="F17" i="32"/>
  <c r="G17" i="32"/>
  <c r="H17" i="32"/>
  <c r="C17" i="32"/>
  <c r="I17" i="32" l="1"/>
  <c r="C30" i="9" l="1"/>
  <c r="F32" i="14" l="1"/>
  <c r="F33" i="14"/>
  <c r="F34" i="14"/>
  <c r="F31" i="14"/>
  <c r="C17" i="8" l="1"/>
  <c r="B17" i="8"/>
  <c r="D17" i="6" l="1"/>
  <c r="C17" i="6"/>
  <c r="D19" i="5"/>
  <c r="C19" i="5"/>
  <c r="D22" i="2"/>
  <c r="C22" i="2"/>
  <c r="C63" i="18"/>
  <c r="C37" i="18"/>
  <c r="C42" i="15"/>
  <c r="F38" i="14"/>
  <c r="E36" i="14"/>
  <c r="E39" i="14" s="1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<sst xmlns="http://schemas.openxmlformats.org/spreadsheetml/2006/main" count="282" uniqueCount="190">
  <si>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</si>
  <si>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</si>
  <si>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</si>
  <si>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</si>
  <si>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</si>
  <si>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</si>
  <si>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</si>
  <si>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</si>
  <si>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</si>
  <si>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</si>
  <si>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</si>
  <si>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</si>
  <si>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</si>
  <si>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</si>
  <si>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</si>
  <si>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</si>
  <si>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</si>
  <si>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</si>
  <si>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</si>
  <si>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</si>
  <si>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</si>
  <si>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</si>
  <si>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</si>
  <si>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</si>
  <si>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</si>
  <si>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</si>
  <si>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</si>
  <si>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</si>
  <si>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</si>
  <si>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</si>
  <si>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</si>
  <si>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</si>
  <si>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</si>
  <si>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</si>
  <si>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</si>
  <si>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</si>
  <si>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</si>
  <si>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</si>
  <si>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</si>
  <si>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</si>
  <si>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</si>
  <si>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</si>
  <si>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</si>
  <si>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</si>
  <si>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</si>
  <si>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</si>
  <si>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</si>
  <si>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</si>
  <si>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</si>
  <si>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</si>
  <si>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</si>
  <si>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</si>
  <si>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</si>
  <si>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</si>
  <si>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</si>
  <si>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</si>
  <si>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</si>
  <si>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</si>
  <si>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</si>
  <si>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</si>
  <si>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</si>
  <si>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</si>
  <si>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</si>
  <si>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</si>
  <si>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</si>
  <si>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</si>
  <si>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</si>
  <si>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</si>
  <si>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</si>
  <si>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</si>
  <si>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</si>
  <si>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</si>
  <si>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</si>
  <si>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</si>
  <si>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</si>
  <si>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</si>
  <si>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</si>
  <si>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</si>
  <si>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</si>
  <si>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</si>
  <si>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</si>
  <si>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</si>
  <si>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</si>
  <si>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</si>
  <si>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</si>
  <si>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</si>
  <si>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</si>
  <si>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</si>
  <si>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</si>
  <si>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</si>
  <si>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</si>
  <si>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</si>
  <si>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</si>
  <si>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</si>
  <si>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</si>
  <si>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</si>
  <si>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</si>
  <si>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</si>
  <si>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</si>
  <si>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</si>
  <si>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</si>
  <si>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</si>
  <si>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</si>
  <si>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</si>
  <si>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</si>
  <si>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</si>
  <si>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</si>
  <si>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</si>
  <si>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</si>
  <si>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</si>
  <si>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</si>
  <si>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</si>
  <si>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</si>
  <si>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</si>
  <si>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</si>
  <si>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</si>
  <si>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</si>
  <si>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</si>
  <si>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</si>
  <si>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</si>
  <si>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</si>
  <si>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</si>
  <si>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</si>
  <si>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</si>
  <si>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</si>
  <si>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</si>
  <si>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</si>
  <si>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</si>
  <si>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</si>
  <si>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INFORME DE CONSULTAS Y  CERTIFICADOS Y ATENCIONES  EN ÁREA MÉDICA</t>
  </si>
  <si>
    <t>ALCANCE</t>
  </si>
  <si>
    <t>CORTE DE CIRCULACIÓN</t>
  </si>
  <si>
    <t>Columna2</t>
  </si>
  <si>
    <t>MARZO</t>
  </si>
  <si>
    <t>PERDIDA DE CTRL</t>
  </si>
  <si>
    <t>ABRIR PUERTA</t>
  </si>
  <si>
    <t>CRUZAR SIN PRECAUCIÓN</t>
  </si>
  <si>
    <t>SENTIDO CONTRARIO</t>
  </si>
  <si>
    <t>HUYO RESPONSABLE</t>
  </si>
  <si>
    <t>SEMAFORIZADOS</t>
  </si>
  <si>
    <t>NO SEMAFORIZADO</t>
  </si>
  <si>
    <t>SALIDAS DIFERENTES A LA MULTA</t>
  </si>
  <si>
    <t>IBA SOBRE EL VEHICULO</t>
  </si>
  <si>
    <t>OTRAS</t>
  </si>
  <si>
    <t>SEMAFORO SIN FUNCIONAR</t>
  </si>
  <si>
    <t>OBJETOS EN EL CAMINO</t>
  </si>
  <si>
    <t>MANIOBRA EN REVERSA</t>
  </si>
  <si>
    <t>MOTOCICLETAS OFICIALES</t>
  </si>
  <si>
    <t>Vialidad y conductores otras corporaciones</t>
  </si>
  <si>
    <t>Gruas Sylva</t>
  </si>
  <si>
    <t>MZO /19</t>
  </si>
  <si>
    <t>MZO/19</t>
  </si>
  <si>
    <t>GRÚAS   2019</t>
  </si>
  <si>
    <t>COMPARATIVO ACCIDENTES VIALES  MARZO  2020</t>
  </si>
  <si>
    <t>MZO /20</t>
  </si>
  <si>
    <t>COMPARATIVO DE CAUSAS DETERMINANTES MARZO  2020</t>
  </si>
  <si>
    <t>MZO/20</t>
  </si>
  <si>
    <t xml:space="preserve"> EDAD   DE LOS CONDUCTORES QUE PARTICIPAN EN UN ACCIDENTE VIAL   EN EL MES DE  MARZO 2020</t>
  </si>
  <si>
    <t>ACCIDENTES VIALES POR HORA EN EL MES DE  MARZO  2020</t>
  </si>
  <si>
    <t>ESTADO  DE   EBRIEDAD  POR HORA  MARZO 2020</t>
  </si>
  <si>
    <t>EDAD  DE LOS CONDUCTORES INVOLUCRADOS EN ESTADO  DE EBRIEDAD 2020</t>
  </si>
  <si>
    <t>DOCUMENTACIÓN DE LOS VEHICULOS PARTICIPANTES EN ACCIDENTE VIAL EN EL MES DE MARZO   2020</t>
  </si>
  <si>
    <t>DE MARZO 2020</t>
  </si>
  <si>
    <t>COMPARATIVO DE GRÚAS UTILIZADAS   MARZO    2020</t>
  </si>
  <si>
    <t>GRUAS 2020</t>
  </si>
  <si>
    <t>COMPARATIVA DE  ASUNTOS VIALES CONSIGNADOS  AL M.P.     MARZO   2020</t>
  </si>
  <si>
    <t>COMPARATIVA DE  DETENIDOS    MARZO    2020</t>
  </si>
  <si>
    <t>OTROS</t>
  </si>
  <si>
    <t>BLVD. PEDRO RODRÍGUEZ TRIANA Y CALZ. FCO. SARABIA TINOCO</t>
  </si>
  <si>
    <t>BLVD. REVOLUCIÓN Y CALZ. CUAUHTEMOC</t>
  </si>
  <si>
    <t>BLVD. REVOLUCIÓN Y CALZ. COLON</t>
  </si>
  <si>
    <t>CALZ. CUAUHTEMOC Y AV. HIDALGO</t>
  </si>
  <si>
    <t>BLVD. PEDRO RODRÍGUEZ TRIANA Y BLVD. TORREÓN MATAMOROS</t>
  </si>
  <si>
    <t>CALZ. SALTILLO 400 Y C. PAVORREAL</t>
  </si>
  <si>
    <t>BLVD. INDEPENDENCIA Y C. MAZATLAN</t>
  </si>
  <si>
    <t>BLVD. CONSTITUCIÓN Y C. RAMOS ARIZPE</t>
  </si>
  <si>
    <t>BLVD. INDEPENDENCIA Y CALZ. COLON</t>
  </si>
  <si>
    <t>BLVD. TORREÓN MATAMOROS Y C. LA JOYITA</t>
  </si>
  <si>
    <t>BLVD. DIAGONAL LAS FUENTES Y CALZ. PASEO DE LA ROSITA</t>
  </si>
  <si>
    <t>AV. CORREGIDORA Y AV. IGNACIO COMONFORT</t>
  </si>
  <si>
    <t>BLVD. CONSTITUCIÓN Y C. RODRÍGUEZ NORTE</t>
  </si>
  <si>
    <t>PERIFERICO RAÚL LÓPEZ SÁNCHEZ Y AV. PROLONG. BRAVO OTE</t>
  </si>
  <si>
    <t>PERIFERICO RAÚL LÓPEZ SÁNCHEZ Y C. TORREÓN SAN PEDRO</t>
  </si>
  <si>
    <t>PERIFERICO RAÚL LÓPEZ SÁNCHEZ Y BLVD. TORREÓN MATAMOROS</t>
  </si>
  <si>
    <t>PERIFERICO RAÚL LÓPEZ SÁNCHEZ Y AV. PROLONG. JUÁREZ OTE</t>
  </si>
  <si>
    <t>PERIFERICO RAÚL LÓPEZ SÁNCHEZ FTE A VIÑEDOS</t>
  </si>
  <si>
    <t>PERIFERICO RAÚL LÓPEZ SÁNCHEZ FTE A LA PUERTA AMARILLA</t>
  </si>
  <si>
    <t>PERIFERICO RAÚL LÓPEZ SÁNCHEZ Y BLVD. INDEPENDENCIA</t>
  </si>
  <si>
    <t xml:space="preserve">PERIFERICO RAÚL LÓPEZ SÁNCHEZ Y DIFERENTES PUNTOS </t>
  </si>
  <si>
    <t>PERIFERICO RAÚL LÓPEZ SÁNCHEZ SOBRE PUENTE VILLA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</si>
</sst>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quotePrefix="1" applyFont="1" applyAlignment="1"/>
    <xf numFmtId="0" fontId="7" fillId="0" borderId="0" xfId="2" applyFont="1" applyBorder="1" applyAlignment="1"/>
    <xf numFmtId="0" fontId="7" fillId="0" borderId="0" xfId="2" quotePrefix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2" applyFont="1" applyAlignment="1"/>
    <xf numFmtId="0" fontId="4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/>
    <xf numFmtId="0" fontId="6" fillId="0" borderId="0" xfId="2" quotePrefix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3" fontId="7" fillId="0" borderId="40" xfId="2" applyNumberFormat="1" applyFont="1" applyBorder="1" applyAlignment="1">
      <alignment horizontal="center" vertical="center"/>
    </xf>
    <xf numFmtId="3" fontId="7" fillId="0" borderId="2" xfId="2" quotePrefix="1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3" fontId="4" fillId="0" borderId="0" xfId="2" applyNumberFormat="1" applyFont="1" applyAlignment="1"/>
    <xf numFmtId="0" fontId="6" fillId="0" borderId="30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3" fontId="6" fillId="0" borderId="31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0" fontId="6" fillId="0" borderId="41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/>
    </xf>
    <xf numFmtId="3" fontId="6" fillId="2" borderId="46" xfId="2" applyNumberFormat="1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 wrapText="1" readingOrder="1"/>
    </xf>
    <xf numFmtId="0" fontId="4" fillId="0" borderId="0" xfId="2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20" fontId="7" fillId="0" borderId="2" xfId="2" applyNumberFormat="1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3" fontId="6" fillId="0" borderId="45" xfId="2" applyNumberFormat="1" applyFont="1" applyFill="1" applyBorder="1" applyAlignment="1">
      <alignment horizontal="center" vertical="center" wrapText="1"/>
    </xf>
    <xf numFmtId="3" fontId="6" fillId="0" borderId="47" xfId="2" applyNumberFormat="1" applyFont="1" applyFill="1" applyBorder="1" applyAlignment="1">
      <alignment horizontal="center" vertical="center"/>
    </xf>
    <xf numFmtId="0" fontId="4" fillId="0" borderId="0" xfId="2" applyFont="1" applyFill="1" applyAlignment="1"/>
    <xf numFmtId="3" fontId="6" fillId="0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7" fillId="0" borderId="21" xfId="2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wrapText="1"/>
    </xf>
    <xf numFmtId="3" fontId="7" fillId="0" borderId="26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3" fontId="7" fillId="0" borderId="1" xfId="2" applyNumberFormat="1" applyFont="1" applyFill="1" applyBorder="1" applyAlignment="1">
      <alignment horizontal="center" vertical="center"/>
    </xf>
    <xf numFmtId="0" fontId="4" fillId="0" borderId="34" xfId="2" applyFont="1" applyFill="1" applyBorder="1" applyAlignment="1"/>
    <xf numFmtId="3" fontId="7" fillId="0" borderId="34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 wrapText="1"/>
    </xf>
    <xf numFmtId="3" fontId="7" fillId="0" borderId="40" xfId="2" applyNumberFormat="1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2" applyFont="1" applyFill="1" applyBorder="1" applyAlignment="1">
      <alignment horizontal="right" vertical="center" wrapText="1"/>
    </xf>
    <xf numFmtId="0" fontId="6" fillId="0" borderId="0" xfId="2" applyFont="1" applyAlignment="1"/>
    <xf numFmtId="0" fontId="7" fillId="0" borderId="49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/>
    </xf>
    <xf numFmtId="3" fontId="7" fillId="0" borderId="51" xfId="2" applyNumberFormat="1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 wrapText="1"/>
    </xf>
    <xf numFmtId="3" fontId="7" fillId="2" borderId="43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0" fontId="8" fillId="0" borderId="0" xfId="2" applyFont="1" applyAlignment="1"/>
    <xf numFmtId="0" fontId="9" fillId="0" borderId="0" xfId="0" applyFont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9" fillId="0" borderId="0" xfId="2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7" fillId="0" borderId="18" xfId="0" applyFont="1" applyBorder="1"/>
    <xf numFmtId="0" fontId="5" fillId="0" borderId="0" xfId="0" applyFont="1" applyAlignment="1">
      <alignment horizontal="center"/>
    </xf>
    <xf numFmtId="3" fontId="16" fillId="0" borderId="2" xfId="2" applyNumberFormat="1" applyFont="1" applyBorder="1" applyAlignment="1">
      <alignment horizontal="center" vertical="center"/>
    </xf>
    <xf numFmtId="3" fontId="16" fillId="0" borderId="3" xfId="2" applyNumberFormat="1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 wrapText="1" readingOrder="1"/>
    </xf>
    <xf numFmtId="3" fontId="13" fillId="0" borderId="3" xfId="2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4" fillId="0" borderId="56" xfId="2" applyFont="1" applyFill="1" applyBorder="1" applyAlignment="1">
      <alignment horizontal="center" vertical="center" wrapText="1" readingOrder="1"/>
    </xf>
    <xf numFmtId="0" fontId="6" fillId="0" borderId="57" xfId="2" applyFont="1" applyFill="1" applyBorder="1" applyAlignment="1">
      <alignment horizontal="center" vertical="center" wrapText="1"/>
    </xf>
    <xf numFmtId="3" fontId="6" fillId="0" borderId="58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 wrapText="1" readingOrder="1"/>
    </xf>
    <xf numFmtId="0" fontId="7" fillId="0" borderId="18" xfId="2" applyFont="1" applyBorder="1" applyAlignment="1"/>
    <xf numFmtId="0" fontId="7" fillId="0" borderId="21" xfId="2" applyFont="1" applyBorder="1" applyAlignment="1"/>
    <xf numFmtId="0" fontId="7" fillId="0" borderId="25" xfId="2" applyFont="1" applyBorder="1" applyAlignment="1"/>
    <xf numFmtId="0" fontId="7" fillId="0" borderId="0" xfId="0" applyFont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21" xfId="0" applyFont="1" applyBorder="1"/>
    <xf numFmtId="0" fontId="21" fillId="0" borderId="0" xfId="0" applyFont="1" applyAlignment="1">
      <alignment horizontal="center"/>
    </xf>
    <xf numFmtId="0" fontId="20" fillId="0" borderId="19" xfId="0" applyFont="1" applyBorder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4" fillId="0" borderId="39" xfId="2" quotePrefix="1" applyFont="1" applyFill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9" xfId="0" applyFont="1" applyBorder="1"/>
    <xf numFmtId="0" fontId="20" fillId="0" borderId="14" xfId="0" applyFont="1" applyBorder="1" applyAlignment="1">
      <alignment horizontal="center"/>
    </xf>
    <xf numFmtId="0" fontId="6" fillId="0" borderId="18" xfId="2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25" xfId="2" applyFont="1" applyBorder="1" applyAlignment="1"/>
    <xf numFmtId="0" fontId="6" fillId="0" borderId="26" xfId="2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22" fillId="0" borderId="2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50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49" xfId="2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18" fillId="0" borderId="0" xfId="2" applyFont="1" applyAlignment="1"/>
    <xf numFmtId="0" fontId="7" fillId="0" borderId="8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27" xfId="2" applyFont="1" applyFill="1" applyBorder="1" applyAlignment="1">
      <alignment horizontal="center" vertical="center" wrapText="1"/>
    </xf>
    <xf numFmtId="3" fontId="6" fillId="3" borderId="28" xfId="2" applyNumberFormat="1" applyFont="1" applyFill="1" applyBorder="1" applyAlignment="1">
      <alignment horizontal="center" vertical="center"/>
    </xf>
    <xf numFmtId="3" fontId="6" fillId="3" borderId="29" xfId="2" applyNumberFormat="1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 wrapText="1"/>
    </xf>
    <xf numFmtId="3" fontId="6" fillId="3" borderId="31" xfId="2" applyNumberFormat="1" applyFont="1" applyFill="1" applyBorder="1" applyAlignment="1">
      <alignment horizontal="center" vertical="center"/>
    </xf>
    <xf numFmtId="3" fontId="6" fillId="3" borderId="32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 wrapText="1"/>
    </xf>
    <xf numFmtId="0" fontId="12" fillId="0" borderId="2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6" fillId="0" borderId="11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/>
    </xf>
    <xf numFmtId="0" fontId="12" fillId="0" borderId="5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25" xfId="0" quotePrefix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5" fillId="0" borderId="0" xfId="0" applyFont="1"/>
    <xf numFmtId="17" fontId="7" fillId="0" borderId="13" xfId="0" applyNumberFormat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26" fillId="0" borderId="22" xfId="2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2" xfId="0" applyFont="1" applyBorder="1" applyAlignment="1">
      <alignment horizontal="center" wrapText="1"/>
    </xf>
    <xf numFmtId="0" fontId="23" fillId="0" borderId="43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1" fillId="0" borderId="54" xfId="0" applyFont="1" applyBorder="1"/>
    <xf numFmtId="0" fontId="20" fillId="0" borderId="61" xfId="0" applyFont="1" applyBorder="1" applyAlignment="1">
      <alignment horizontal="center" vertical="center"/>
    </xf>
    <xf numFmtId="0" fontId="21" fillId="0" borderId="6" xfId="0" applyFont="1" applyBorder="1"/>
    <xf numFmtId="0" fontId="21" fillId="0" borderId="62" xfId="0" applyFont="1" applyBorder="1"/>
    <xf numFmtId="0" fontId="20" fillId="0" borderId="33" xfId="0" applyFont="1" applyBorder="1" applyAlignment="1">
      <alignment horizontal="center" vertical="center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6" fillId="0" borderId="0" xfId="2" applyNumberFormat="1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wrapText="1"/>
    </xf>
    <xf numFmtId="0" fontId="5" fillId="3" borderId="17" xfId="2" applyFont="1" applyFill="1" applyBorder="1" applyAlignment="1">
      <alignment horizontal="center" wrapText="1"/>
    </xf>
    <xf numFmtId="0" fontId="5" fillId="3" borderId="33" xfId="2" applyFont="1" applyFill="1" applyBorder="1" applyAlignment="1">
      <alignment horizontal="center" wrapText="1"/>
    </xf>
    <xf numFmtId="0" fontId="5" fillId="3" borderId="35" xfId="2" applyFont="1" applyFill="1" applyBorder="1" applyAlignment="1">
      <alignment horizontal="center" wrapText="1"/>
    </xf>
    <xf numFmtId="49" fontId="5" fillId="3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8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3" xfId="6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MZO 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287</c:v>
                </c:pt>
                <c:pt idx="1">
                  <c:v>16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MZO 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6591889559965488E-2"/>
                  <c:y val="1.14140994036167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325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654784"/>
        <c:axId val="155756800"/>
        <c:axId val="0"/>
      </c:bar3DChart>
      <c:catAx>
        <c:axId val="16165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5756800"/>
        <c:crosses val="autoZero"/>
        <c:auto val="1"/>
        <c:lblAlgn val="ctr"/>
        <c:lblOffset val="100"/>
        <c:noMultiLvlLbl val="0"/>
      </c:catAx>
      <c:valAx>
        <c:axId val="155756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165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451622745815962"/>
          <c:w val="0.19506267281732151"/>
          <c:h val="8.2388950723464513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DETERM.'!$C$15:$C$21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22</c:v>
                </c:pt>
                <c:pt idx="3">
                  <c:v>43</c:v>
                </c:pt>
                <c:pt idx="4">
                  <c:v>54</c:v>
                </c:pt>
                <c:pt idx="5">
                  <c:v>190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25</c:v>
                </c:pt>
                <c:pt idx="3">
                  <c:v>57</c:v>
                </c:pt>
                <c:pt idx="4">
                  <c:v>62</c:v>
                </c:pt>
                <c:pt idx="5">
                  <c:v>193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739264"/>
        <c:axId val="197795840"/>
        <c:axId val="0"/>
      </c:bar3DChart>
      <c:catAx>
        <c:axId val="161739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795840"/>
        <c:crosses val="autoZero"/>
        <c:auto val="1"/>
        <c:lblAlgn val="ctr"/>
        <c:lblOffset val="100"/>
        <c:noMultiLvlLbl val="0"/>
      </c:catAx>
      <c:valAx>
        <c:axId val="19779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73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3592675334187905"/>
          <c:w val="0.11749098143553977"/>
          <c:h val="0.14137960080571321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21</c:v>
                </c:pt>
                <c:pt idx="1">
                  <c:v>32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28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742336"/>
        <c:axId val="197801024"/>
        <c:axId val="0"/>
      </c:bar3DChart>
      <c:catAx>
        <c:axId val="16174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801024"/>
        <c:crosses val="autoZero"/>
        <c:auto val="1"/>
        <c:lblAlgn val="ctr"/>
        <c:lblOffset val="100"/>
        <c:noMultiLvlLbl val="0"/>
      </c:catAx>
      <c:valAx>
        <c:axId val="197801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74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342373299228008E-2"/>
          <c:y val="0.92637096968383537"/>
          <c:w val="0.2105964836587208"/>
          <c:h val="5.52994293144549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656512"/>
        <c:axId val="210347712"/>
        <c:axId val="0"/>
      </c:bar3DChart>
      <c:catAx>
        <c:axId val="19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347712"/>
        <c:crosses val="autoZero"/>
        <c:auto val="1"/>
        <c:lblAlgn val="ctr"/>
        <c:lblOffset val="100"/>
        <c:noMultiLvlLbl val="0"/>
      </c:catAx>
      <c:valAx>
        <c:axId val="210347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656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151E-2"/>
          <c:y val="0.90545615429992077"/>
          <c:w val="0.18979683095168662"/>
          <c:h val="4.9815188390707366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75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79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8658560"/>
        <c:axId val="212997184"/>
        <c:axId val="0"/>
      </c:bar3DChart>
      <c:catAx>
        <c:axId val="198658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997184"/>
        <c:crosses val="autoZero"/>
        <c:auto val="1"/>
        <c:lblAlgn val="ctr"/>
        <c:lblOffset val="100"/>
        <c:noMultiLvlLbl val="0"/>
      </c:catAx>
      <c:valAx>
        <c:axId val="2129971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865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043E-3"/>
          <c:y val="0.22827715355805245"/>
          <c:w val="0.95791487326638203"/>
          <c:h val="0.666660473620578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481664"/>
        <c:axId val="212999488"/>
        <c:axId val="0"/>
      </c:bar3DChart>
      <c:catAx>
        <c:axId val="21048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999488"/>
        <c:crosses val="autoZero"/>
        <c:auto val="1"/>
        <c:lblAlgn val="ctr"/>
        <c:lblOffset val="100"/>
        <c:noMultiLvlLbl val="0"/>
      </c:catAx>
      <c:valAx>
        <c:axId val="2129994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1048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14</c:v>
                </c:pt>
                <c:pt idx="8">
                  <c:v>18</c:v>
                </c:pt>
                <c:pt idx="9">
                  <c:v>12</c:v>
                </c:pt>
                <c:pt idx="10">
                  <c:v>21</c:v>
                </c:pt>
                <c:pt idx="11">
                  <c:v>13</c:v>
                </c:pt>
                <c:pt idx="12">
                  <c:v>20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18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3610496"/>
        <c:axId val="282392192"/>
        <c:axId val="0"/>
      </c:bar3DChart>
      <c:catAx>
        <c:axId val="21361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2392192"/>
        <c:crosses val="autoZero"/>
        <c:auto val="1"/>
        <c:lblAlgn val="ctr"/>
        <c:lblOffset val="100"/>
        <c:noMultiLvlLbl val="0"/>
      </c:catAx>
      <c:valAx>
        <c:axId val="282392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361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14</c:v>
                </c:pt>
                <c:pt idx="8">
                  <c:v>18</c:v>
                </c:pt>
                <c:pt idx="9">
                  <c:v>12</c:v>
                </c:pt>
                <c:pt idx="10">
                  <c:v>21</c:v>
                </c:pt>
                <c:pt idx="11">
                  <c:v>13</c:v>
                </c:pt>
                <c:pt idx="12">
                  <c:v>20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18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3"/>
              <c:spPr/>
              <c:txPr>
                <a:bodyPr rot="0" vert="horz"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2418432"/>
        <c:axId val="197794560"/>
        <c:axId val="0"/>
      </c:bar3DChart>
      <c:catAx>
        <c:axId val="262418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794560"/>
        <c:crosses val="autoZero"/>
        <c:auto val="1"/>
        <c:lblAlgn val="ctr"/>
        <c:lblOffset val="100"/>
        <c:noMultiLvlLbl val="0"/>
      </c:catAx>
      <c:valAx>
        <c:axId val="19779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41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2419456"/>
        <c:axId val="197836800"/>
        <c:axId val="0"/>
      </c:bar3DChart>
      <c:catAx>
        <c:axId val="2624194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836800"/>
        <c:crosses val="autoZero"/>
        <c:auto val="1"/>
        <c:lblAlgn val="ctr"/>
        <c:lblOffset val="100"/>
        <c:noMultiLvlLbl val="0"/>
      </c:catAx>
      <c:valAx>
        <c:axId val="19783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241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02"/>
          <c:w val="0.81388888888889765"/>
          <c:h val="0.6172414078161582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632E-2"/>
                  <c:y val="-6.3091482649843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2019</c:v>
                </c:pt>
                <c:pt idx="1">
                  <c:v>GRUAS 2020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361</c:v>
                </c:pt>
                <c:pt idx="1">
                  <c:v>289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82465792"/>
        <c:axId val="213001344"/>
        <c:axId val="0"/>
      </c:bar3DChart>
      <c:catAx>
        <c:axId val="282465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001344"/>
        <c:crosses val="autoZero"/>
        <c:auto val="1"/>
        <c:lblAlgn val="ctr"/>
        <c:lblOffset val="100"/>
        <c:noMultiLvlLbl val="0"/>
      </c:catAx>
      <c:valAx>
        <c:axId val="2130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24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22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26</c:v>
                </c:pt>
                <c:pt idx="1">
                  <c:v>25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878272"/>
        <c:axId val="213005376"/>
        <c:axId val="0"/>
      </c:bar3DChart>
      <c:catAx>
        <c:axId val="19787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213005376"/>
        <c:crosses val="autoZero"/>
        <c:auto val="1"/>
        <c:lblAlgn val="ctr"/>
        <c:lblOffset val="100"/>
        <c:noMultiLvlLbl val="0"/>
      </c:catAx>
      <c:valAx>
        <c:axId val="21300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87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64E-2"/>
          <c:y val="0.8397247706422023"/>
          <c:w val="0.18787500549861436"/>
          <c:h val="4.155081200787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944</c:v>
                </c:pt>
                <c:pt idx="1">
                  <c:v>412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1205</c:v>
                </c:pt>
                <c:pt idx="1">
                  <c:v>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881344"/>
        <c:axId val="258827968"/>
        <c:axId val="0"/>
      </c:bar3DChart>
      <c:catAx>
        <c:axId val="19788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258827968"/>
        <c:crosses val="autoZero"/>
        <c:auto val="1"/>
        <c:lblAlgn val="ctr"/>
        <c:lblOffset val="100"/>
        <c:noMultiLvlLbl val="0"/>
      </c:catAx>
      <c:valAx>
        <c:axId val="25882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88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3168392536141991"/>
          <c:y val="4.5027604308082191E-2"/>
          <c:w val="0.24575959204120695"/>
          <c:h val="6.5859127522852751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'SALIDAS DIF.  MULTA'!$C$9:$H$9</c:f>
              <c:strCache>
                <c:ptCount val="6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OTROS</c:v>
                </c:pt>
                <c:pt idx="4">
                  <c:v>PREESC. MÉDICA</c:v>
                </c:pt>
                <c:pt idx="5">
                  <c:v>A.A.</c:v>
                </c:pt>
              </c:strCache>
            </c:strRef>
          </c:cat>
          <c:val>
            <c:numRef>
              <c:f>'SALIDAS DIF.  MULTA'!$C$17:$H$17</c:f>
              <c:numCache>
                <c:formatCode>General</c:formatCode>
                <c:ptCount val="6"/>
                <c:pt idx="0">
                  <c:v>531</c:v>
                </c:pt>
                <c:pt idx="1">
                  <c:v>2</c:v>
                </c:pt>
                <c:pt idx="2">
                  <c:v>127</c:v>
                </c:pt>
                <c:pt idx="3">
                  <c:v>44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133760"/>
        <c:axId val="258832576"/>
        <c:axId val="0"/>
      </c:bar3DChart>
      <c:catAx>
        <c:axId val="198133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258832576"/>
        <c:crosses val="autoZero"/>
        <c:auto val="1"/>
        <c:lblAlgn val="ctr"/>
        <c:lblOffset val="100"/>
        <c:noMultiLvlLbl val="0"/>
      </c:catAx>
      <c:valAx>
        <c:axId val="25883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133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'AREA MEDICA'!$B$11:$B$15</c:f>
              <c:strCache>
                <c:ptCount val="5"/>
                <c:pt idx="0">
                  <c:v>Detenidos</c:v>
                </c:pt>
                <c:pt idx="1">
                  <c:v>Peritos</c:v>
                </c:pt>
                <c:pt idx="3">
                  <c:v>Vialidad y conductores otras corporaciones</c:v>
                </c:pt>
                <c:pt idx="4">
                  <c:v>Alcoholimetrias</c:v>
                </c:pt>
              </c:strCache>
            </c:strRef>
          </c:cat>
          <c:val>
            <c:numRef>
              <c:f>'AREA MEDICA'!$C$11:$C$15</c:f>
              <c:numCache>
                <c:formatCode>General</c:formatCode>
                <c:ptCount val="5"/>
                <c:pt idx="0">
                  <c:v>1379</c:v>
                </c:pt>
                <c:pt idx="1">
                  <c:v>330</c:v>
                </c:pt>
                <c:pt idx="3">
                  <c:v>106</c:v>
                </c:pt>
                <c:pt idx="4">
                  <c:v>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133248"/>
        <c:axId val="262113536"/>
        <c:axId val="0"/>
      </c:bar3DChart>
      <c:catAx>
        <c:axId val="1981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900"/>
            </a:pPr>
            <a:endParaRPr lang="es-MX"/>
          </a:p>
        </c:txPr>
        <c:crossAx val="262113536"/>
        <c:crosses val="autoZero"/>
        <c:auto val="1"/>
        <c:lblAlgn val="ctr"/>
        <c:lblOffset val="100"/>
        <c:noMultiLvlLbl val="0"/>
      </c:catAx>
      <c:valAx>
        <c:axId val="262113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813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227445</xdr:colOff>
      <xdr:row>12</xdr:row>
      <xdr:rowOff>9238</xdr:rowOff>
    </xdr:from>
    <xdr:to>
      <xdr:col>13</xdr:col>
      <xdr:colOff>443345</xdr:colOff>
      <xdr:row>33</xdr:row>
      <xdr:rowOff>101025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675697</xdr:colOff>
      <xdr:row>3</xdr:row>
      <xdr:rowOff>91122</xdr:rowOff>
    </xdr:from>
    <xdr:to>
      <xdr:col>13</xdr:col>
      <xdr:colOff>230908</xdr:colOff>
      <xdr:row>9</xdr:row>
      <xdr:rowOff>150958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6947" y="567372"/>
          <a:ext cx="1142711" cy="1012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360796</xdr:colOff>
      <xdr:row>35</xdr:row>
      <xdr:rowOff>126216</xdr:rowOff>
    </xdr:from>
    <xdr:to>
      <xdr:col>13</xdr:col>
      <xdr:colOff>1448</xdr:colOff>
      <xdr:row>39</xdr:row>
      <xdr:rowOff>144318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38296" y="7890534"/>
          <a:ext cx="2021902" cy="653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63500</xdr:rowOff>
    </xdr:from>
    <xdr:to>
      <xdr:col>14</xdr:col>
      <xdr:colOff>673100</xdr:colOff>
      <xdr:row>35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2</xdr:row>
      <xdr:rowOff>0</xdr:rowOff>
    </xdr:from>
    <xdr:to>
      <xdr:col>13</xdr:col>
      <xdr:colOff>152400</xdr:colOff>
      <xdr:row>6</xdr:row>
      <xdr:rowOff>140894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31525" y="381000"/>
          <a:ext cx="1019175" cy="90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596901</xdr:colOff>
      <xdr:row>36</xdr:row>
      <xdr:rowOff>160851</xdr:rowOff>
    </xdr:from>
    <xdr:to>
      <xdr:col>14</xdr:col>
      <xdr:colOff>46689</xdr:colOff>
      <xdr:row>39</xdr:row>
      <xdr:rowOff>148854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1" y="8771451"/>
          <a:ext cx="1850088" cy="5976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114300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600821</xdr:colOff>
      <xdr:row>2</xdr:row>
      <xdr:rowOff>114300</xdr:rowOff>
    </xdr:from>
    <xdr:to>
      <xdr:col>13</xdr:col>
      <xdr:colOff>4112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5121" y="495300"/>
          <a:ext cx="1003491" cy="88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774699</xdr:colOff>
      <xdr:row>31</xdr:row>
      <xdr:rowOff>110052</xdr:rowOff>
    </xdr:from>
    <xdr:to>
      <xdr:col>12</xdr:col>
      <xdr:colOff>799656</xdr:colOff>
      <xdr:row>34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899" y="7323652"/>
          <a:ext cx="1625157" cy="524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330200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749301</xdr:colOff>
      <xdr:row>1</xdr:row>
      <xdr:rowOff>84042</xdr:rowOff>
    </xdr:from>
    <xdr:to>
      <xdr:col>13</xdr:col>
      <xdr:colOff>283513</xdr:colOff>
      <xdr:row>6</xdr:row>
      <xdr:rowOff>136526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10901" y="274542"/>
          <a:ext cx="1134412" cy="10049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393700</xdr:colOff>
      <xdr:row>33</xdr:row>
      <xdr:rowOff>8452</xdr:rowOff>
    </xdr:from>
    <xdr:to>
      <xdr:col>13</xdr:col>
      <xdr:colOff>558800</xdr:colOff>
      <xdr:row>36</xdr:row>
      <xdr:rowOff>7168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55300" y="7590352"/>
          <a:ext cx="1765300" cy="570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1</xdr:row>
      <xdr:rowOff>57150</xdr:rowOff>
    </xdr:from>
    <xdr:to>
      <xdr:col>5</xdr:col>
      <xdr:colOff>1147112</xdr:colOff>
      <xdr:row>6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3375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1343025</xdr:colOff>
      <xdr:row>40</xdr:row>
      <xdr:rowOff>221177</xdr:rowOff>
    </xdr:from>
    <xdr:to>
      <xdr:col>5</xdr:col>
      <xdr:colOff>1082327</xdr:colOff>
      <xdr:row>41</xdr:row>
      <xdr:rowOff>257176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439025" y="126798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219075</xdr:colOff>
      <xdr:row>56</xdr:row>
      <xdr:rowOff>390524</xdr:rowOff>
    </xdr:from>
    <xdr:to>
      <xdr:col>7</xdr:col>
      <xdr:colOff>104775</xdr:colOff>
      <xdr:row>80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1</xdr:row>
      <xdr:rowOff>104775</xdr:rowOff>
    </xdr:from>
    <xdr:to>
      <xdr:col>7</xdr:col>
      <xdr:colOff>137462</xdr:colOff>
      <xdr:row>6</xdr:row>
      <xdr:rowOff>66675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91375" y="26670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0</xdr:colOff>
      <xdr:row>37</xdr:row>
      <xdr:rowOff>183077</xdr:rowOff>
    </xdr:from>
    <xdr:to>
      <xdr:col>7</xdr:col>
      <xdr:colOff>282227</xdr:colOff>
      <xdr:row>38</xdr:row>
      <xdr:rowOff>257176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86575" y="1122255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476250</xdr:colOff>
      <xdr:row>41</xdr:row>
      <xdr:rowOff>152400</xdr:rowOff>
    </xdr:from>
    <xdr:to>
      <xdr:col>7</xdr:col>
      <xdr:colOff>416429</xdr:colOff>
      <xdr:row>43</xdr:row>
      <xdr:rowOff>238125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62825" y="12296775"/>
          <a:ext cx="978404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1343025</xdr:colOff>
      <xdr:row>81</xdr:row>
      <xdr:rowOff>116402</xdr:rowOff>
    </xdr:from>
    <xdr:to>
      <xdr:col>7</xdr:col>
      <xdr:colOff>167927</xdr:colOff>
      <xdr:row>83</xdr:row>
      <xdr:rowOff>161926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72275" y="23081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1028700</xdr:colOff>
      <xdr:row>65</xdr:row>
      <xdr:rowOff>161925</xdr:rowOff>
    </xdr:from>
    <xdr:to>
      <xdr:col>8</xdr:col>
      <xdr:colOff>28575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228600</xdr:colOff>
      <xdr:row>1</xdr:row>
      <xdr:rowOff>85725</xdr:rowOff>
    </xdr:from>
    <xdr:to>
      <xdr:col>8</xdr:col>
      <xdr:colOff>337487</xdr:colOff>
      <xdr:row>6</xdr:row>
      <xdr:rowOff>47625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29550" y="24765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723900</xdr:colOff>
      <xdr:row>37</xdr:row>
      <xdr:rowOff>97352</xdr:rowOff>
    </xdr:from>
    <xdr:to>
      <xdr:col>8</xdr:col>
      <xdr:colOff>244127</xdr:colOff>
      <xdr:row>38</xdr:row>
      <xdr:rowOff>171451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86625" y="11270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41</xdr:row>
      <xdr:rowOff>76200</xdr:rowOff>
    </xdr:from>
    <xdr:to>
      <xdr:col>8</xdr:col>
      <xdr:colOff>527987</xdr:colOff>
      <xdr:row>43</xdr:row>
      <xdr:rowOff>66675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0050" y="125253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619125</xdr:colOff>
      <xdr:row>78</xdr:row>
      <xdr:rowOff>21152</xdr:rowOff>
    </xdr:from>
    <xdr:to>
      <xdr:col>8</xdr:col>
      <xdr:colOff>139352</xdr:colOff>
      <xdr:row>80</xdr:row>
      <xdr:rowOff>66676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81850" y="232145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2076450</xdr:colOff>
      <xdr:row>1</xdr:row>
      <xdr:rowOff>57150</xdr:rowOff>
    </xdr:from>
    <xdr:to>
      <xdr:col>3</xdr:col>
      <xdr:colOff>156512</xdr:colOff>
      <xdr:row>6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77050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1390650</xdr:colOff>
      <xdr:row>42</xdr:row>
      <xdr:rowOff>144977</xdr:rowOff>
    </xdr:from>
    <xdr:to>
      <xdr:col>3</xdr:col>
      <xdr:colOff>185665</xdr:colOff>
      <xdr:row>43</xdr:row>
      <xdr:rowOff>304800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536877"/>
          <a:ext cx="1585840" cy="512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3</xdr:row>
      <xdr:rowOff>76200</xdr:rowOff>
    </xdr:from>
    <xdr:to>
      <xdr:col>13</xdr:col>
      <xdr:colOff>101600</xdr:colOff>
      <xdr:row>8</xdr:row>
      <xdr:rowOff>46284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90200" y="647700"/>
          <a:ext cx="1066800" cy="922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609599</xdr:colOff>
      <xdr:row>30</xdr:row>
      <xdr:rowOff>84652</xdr:rowOff>
    </xdr:from>
    <xdr:to>
      <xdr:col>12</xdr:col>
      <xdr:colOff>752508</xdr:colOff>
      <xdr:row>33</xdr:row>
      <xdr:rowOff>76200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599" y="7069652"/>
          <a:ext cx="1743109" cy="563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787401</xdr:colOff>
      <xdr:row>2</xdr:row>
      <xdr:rowOff>25400</xdr:rowOff>
    </xdr:from>
    <xdr:to>
      <xdr:col>13</xdr:col>
      <xdr:colOff>334313</xdr:colOff>
      <xdr:row>7</xdr:row>
      <xdr:rowOff>89135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14001" y="406400"/>
          <a:ext cx="1147112" cy="1016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431799</xdr:colOff>
      <xdr:row>26</xdr:row>
      <xdr:rowOff>338652</xdr:rowOff>
    </xdr:from>
    <xdr:to>
      <xdr:col>13</xdr:col>
      <xdr:colOff>771294</xdr:colOff>
      <xdr:row>28</xdr:row>
      <xdr:rowOff>177800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58399" y="8377752"/>
          <a:ext cx="1939695" cy="626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508000</xdr:colOff>
      <xdr:row>10</xdr:row>
      <xdr:rowOff>165100</xdr:rowOff>
    </xdr:from>
    <xdr:to>
      <xdr:col>13</xdr:col>
      <xdr:colOff>685800</xdr:colOff>
      <xdr:row>22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3</xdr:row>
      <xdr:rowOff>0</xdr:rowOff>
    </xdr:from>
    <xdr:to>
      <xdr:col>13</xdr:col>
      <xdr:colOff>265736</xdr:colOff>
      <xdr:row>8</xdr:row>
      <xdr:rowOff>50800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82325" y="571500"/>
          <a:ext cx="1132511" cy="1003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685799</xdr:colOff>
      <xdr:row>24</xdr:row>
      <xdr:rowOff>198952</xdr:rowOff>
    </xdr:from>
    <xdr:to>
      <xdr:col>13</xdr:col>
      <xdr:colOff>421780</xdr:colOff>
      <xdr:row>26</xdr:row>
      <xdr:rowOff>101600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34599" y="7120452"/>
          <a:ext cx="2136281" cy="690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161925</xdr:colOff>
      <xdr:row>1</xdr:row>
      <xdr:rowOff>76200</xdr:rowOff>
    </xdr:from>
    <xdr:to>
      <xdr:col>9</xdr:col>
      <xdr:colOff>51737</xdr:colOff>
      <xdr:row>6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448675" y="238125"/>
          <a:ext cx="918512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9525</xdr:colOff>
      <xdr:row>30</xdr:row>
      <xdr:rowOff>133350</xdr:rowOff>
    </xdr:from>
    <xdr:to>
      <xdr:col>9</xdr:col>
      <xdr:colOff>593194</xdr:colOff>
      <xdr:row>33</xdr:row>
      <xdr:rowOff>133351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296275" y="6286500"/>
          <a:ext cx="1612369" cy="4857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333376</xdr:colOff>
      <xdr:row>18</xdr:row>
      <xdr:rowOff>76200</xdr:rowOff>
    </xdr:from>
    <xdr:to>
      <xdr:col>7</xdr:col>
      <xdr:colOff>495301</xdr:colOff>
      <xdr:row>32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66675</xdr:rowOff>
    </xdr:from>
    <xdr:to>
      <xdr:col>1</xdr:col>
      <xdr:colOff>695325</xdr:colOff>
      <xdr:row>4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66724" y="66675"/>
          <a:ext cx="5810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12</xdr:row>
      <xdr:rowOff>9525</xdr:rowOff>
    </xdr:from>
    <xdr:to>
      <xdr:col>8</xdr:col>
      <xdr:colOff>742951</xdr:colOff>
      <xdr:row>25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666749</xdr:colOff>
      <xdr:row>0</xdr:row>
      <xdr:rowOff>122680</xdr:rowOff>
    </xdr:from>
    <xdr:to>
      <xdr:col>8</xdr:col>
      <xdr:colOff>708961</xdr:colOff>
      <xdr:row>5</xdr:row>
      <xdr:rowOff>28575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48549" y="122680"/>
          <a:ext cx="851837" cy="715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666750</xdr:colOff>
      <xdr:row>25</xdr:row>
      <xdr:rowOff>144977</xdr:rowOff>
    </xdr:from>
    <xdr:to>
      <xdr:col>8</xdr:col>
      <xdr:colOff>463202</xdr:colOff>
      <xdr:row>28</xdr:row>
      <xdr:rowOff>85726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76975" y="583140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114301</xdr:colOff>
      <xdr:row>1</xdr:row>
      <xdr:rowOff>0</xdr:rowOff>
    </xdr:from>
    <xdr:to>
      <xdr:col>2</xdr:col>
      <xdr:colOff>974435</xdr:colOff>
      <xdr:row>5</xdr:row>
      <xdr:rowOff>114299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752976" y="161925"/>
          <a:ext cx="860134" cy="761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4048125</xdr:colOff>
      <xdr:row>38</xdr:row>
      <xdr:rowOff>32626</xdr:rowOff>
    </xdr:from>
    <xdr:to>
      <xdr:col>3</xdr:col>
      <xdr:colOff>5440</xdr:colOff>
      <xdr:row>41</xdr:row>
      <xdr:rowOff>28574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48150" y="7928851"/>
          <a:ext cx="1491340" cy="4817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05" dataDxfId="103" headerRowBorderDxfId="104" tableBorderDxfId="102">
  <autoFilter ref="B13:D22"/>
  <tableColumns count="3">
    <tableColumn id="1" name="CONCEPTO" dataDxfId="101"/>
    <tableColumn id="2" name="MZO /20" dataDxfId="100"/>
    <tableColumn id="3" name="MZO /19" dataDxfId="9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8" dataDxfId="96" headerRowBorderDxfId="97" tableBorderDxfId="95">
  <autoFilter ref="B14:D22"/>
  <sortState ref="B18:D25">
    <sortCondition ref="C18:C25"/>
  </sortState>
  <tableColumns count="3">
    <tableColumn id="1" name="CONCEPTOS" dataDxfId="94" dataCellStyle="Normal 2"/>
    <tableColumn id="2" name="MZO/20" dataDxfId="93" dataCellStyle="Normal 2"/>
    <tableColumn id="3" name="MZO/19" dataDxfId="9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1" dataDxfId="89" headerRowBorderDxfId="90" tableBorderDxfId="88">
  <autoFilter ref="B14:D19"/>
  <tableColumns count="3">
    <tableColumn id="1" name="CONCEPTO" dataDxfId="87" dataCellStyle="Normal 2"/>
    <tableColumn id="2" name="MZO/20" dataDxfId="86" dataCellStyle="Normal 2"/>
    <tableColumn id="3" name="MZO/19" dataDxfId="8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4" dataDxfId="82" headerRowBorderDxfId="83" tableBorderDxfId="81">
  <autoFilter ref="B14:D19"/>
  <tableColumns count="3">
    <tableColumn id="1" name="CONCEPTO" dataDxfId="80" dataCellStyle="Normal 2"/>
    <tableColumn id="2" name="MZO/20" dataDxfId="79" dataCellStyle="Normal 2"/>
    <tableColumn id="3" name="MZO/19" dataDxfId="7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7" headerRowBorderDxfId="76" tableBorderDxfId="7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4" dataDxfId="72" headerRowBorderDxfId="73" tableBorderDxfId="71" headerRowCellStyle="Normal 2" dataCellStyle="Normal 2">
  <autoFilter ref="B11:G37"/>
  <tableColumns count="6">
    <tableColumn id="1" name="HORA" dataDxfId="70"/>
    <tableColumn id="2" name="CHOQUES" dataDxfId="69" dataCellStyle="Normal 2"/>
    <tableColumn id="3" name="ATROPELLOS" dataDxfId="68" dataCellStyle="Normal 2"/>
    <tableColumn id="4" name="VOLCADURAS" dataDxfId="67" dataCellStyle="Normal 2"/>
    <tableColumn id="5" name="CAIDA DE PERSONA" dataDxfId="66" dataCellStyle="Normal 2"/>
    <tableColumn id="6" name="COMPUTO" dataDxfId="6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4" dataDxfId="62" headerRowBorderDxfId="63" tableBorderDxfId="61" headerRowCellStyle="Normal 2" dataCellStyle="Normal 2">
  <autoFilter ref="B11:C37">
    <filterColumn colId="1">
      <filters blank="1">
        <filter val="0"/>
        <filter val="1"/>
        <filter val="2"/>
        <filter val="3"/>
        <filter val="4"/>
      </filters>
    </filterColumn>
  </autoFilter>
  <tableColumns count="2">
    <tableColumn id="1" name="HORA" dataDxfId="60"/>
    <tableColumn id="2" name="ESTADO  DE EBRIEDAD" dataDxfId="5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8" dataDxfId="56" headerRowBorderDxfId="57" tableBorderDxfId="55" headerRowCellStyle="Normal 2" dataCellStyle="Normal 2">
  <autoFilter ref="B45:C63"/>
  <tableColumns count="2">
    <tableColumn id="1" name="EDAD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2" dataDxfId="50" headerRowBorderDxfId="51" tableBorderDxfId="49" totalsRowBorderDxfId="48" headerRowCellStyle="Normal 2">
  <autoFilter ref="B68:C70"/>
  <tableColumns count="2">
    <tableColumn id="1" name="GENERO " dataDxfId="47" dataCellStyle="Normal 2"/>
    <tableColumn id="2" name="E.E." dataDxfId="4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5" headerRowBorderDxfId="44" tableBorderDxfId="43" headerRowCellStyle="Normal 2">
  <autoFilter ref="B12:C42"/>
  <tableColumns count="2">
    <tableColumn id="1" name="VEHICULO" dataDxfId="42" dataCellStyle="Normal 2"/>
    <tableColumn id="2" name="CANTIDAD" dataDxfId="4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40" dataDxfId="38" headerRowBorderDxfId="39" tableBorderDxfId="37">
  <autoFilter ref="B12:C16"/>
  <tableColumns count="2">
    <tableColumn id="1" name="CONCEPTO" dataDxfId="36"/>
    <tableColumn id="2" name="Columna1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MZO/20" dataDxfId="29"/>
    <tableColumn id="3" name="MZO/19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MZO/20" dataDxfId="22"/>
    <tableColumn id="3" name="MZO/19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I17" totalsRowShown="0" headerRowDxfId="20" dataDxfId="18" headerRowBorderDxfId="19" tableBorderDxfId="17">
  <autoFilter ref="B9:I17"/>
  <tableColumns count="8">
    <tableColumn id="1" name="Columna1" dataDxfId="16"/>
    <tableColumn id="2" name="CUMPLIDOS" dataDxfId="15"/>
    <tableColumn id="3" name="ACTIVIDAD" dataDxfId="14"/>
    <tableColumn id="4" name="AMONESTADOS" dataDxfId="13"/>
    <tableColumn id="5" name="OTROS" dataDxfId="12"/>
    <tableColumn id="6" name="PREESC. MÉDICA" dataDxfId="11"/>
    <tableColumn id="7" name="A.A." dataDxfId="10"/>
    <tableColumn id="8" name="Columna2" dataDxfId="9">
      <calculatedColumnFormula>SUM(C10:H10)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5" totalsRowShown="0" tableBorderDxfId="8">
  <autoFilter ref="B8:C15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7" totalsRowShown="0" headerRowDxfId="5" headerRowBorderDxfId="4" tableBorderDxfId="3" totalsRowBorderDxfId="2">
  <autoFilter ref="B11:C37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tabSelected="1" view="pageLayout" topLeftCell="A4" zoomScale="66" zoomScaleNormal="75" zoomScaleSheetLayoutView="75" zoomScalePageLayoutView="66" workbookViewId="0">
      <selection activeCell="B30" sqref="B30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78" t="s">
        <v>153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</row>
    <row r="12" spans="2:14" ht="34.5" customHeight="1" thickBot="1" x14ac:dyDescent="0.25">
      <c r="B12" s="2"/>
      <c r="C12" s="2"/>
      <c r="D12" s="119"/>
    </row>
    <row r="13" spans="2:14" ht="21" customHeight="1" x14ac:dyDescent="0.2">
      <c r="B13" s="225" t="s">
        <v>0</v>
      </c>
      <c r="C13" s="179" t="s">
        <v>154</v>
      </c>
      <c r="D13" s="180" t="s">
        <v>150</v>
      </c>
    </row>
    <row r="14" spans="2:14" ht="30.95" customHeight="1" x14ac:dyDescent="0.2">
      <c r="B14" s="226" t="s">
        <v>1</v>
      </c>
      <c r="C14" s="227">
        <v>287</v>
      </c>
      <c r="D14" s="228">
        <v>325</v>
      </c>
    </row>
    <row r="15" spans="2:14" ht="30.95" customHeight="1" x14ac:dyDescent="0.2">
      <c r="B15" s="226" t="s">
        <v>2</v>
      </c>
      <c r="C15" s="229">
        <v>16</v>
      </c>
      <c r="D15" s="228">
        <v>5</v>
      </c>
    </row>
    <row r="16" spans="2:14" ht="30.95" customHeight="1" x14ac:dyDescent="0.2">
      <c r="B16" s="226" t="s">
        <v>3</v>
      </c>
      <c r="C16" s="229">
        <v>9</v>
      </c>
      <c r="D16" s="228">
        <v>9</v>
      </c>
    </row>
    <row r="17" spans="2:5" ht="30.95" customHeight="1" x14ac:dyDescent="0.2">
      <c r="B17" s="226" t="s">
        <v>4</v>
      </c>
      <c r="C17" s="229">
        <v>2</v>
      </c>
      <c r="D17" s="228">
        <v>1</v>
      </c>
    </row>
    <row r="18" spans="2:5" ht="12.75" customHeight="1" x14ac:dyDescent="0.2">
      <c r="B18" s="230"/>
      <c r="C18" s="229"/>
      <c r="D18" s="231"/>
    </row>
    <row r="19" spans="2:5" ht="30.95" customHeight="1" x14ac:dyDescent="0.2">
      <c r="B19" s="232" t="s">
        <v>5</v>
      </c>
      <c r="C19" s="229">
        <f>C14+C15+C16+C17</f>
        <v>314</v>
      </c>
      <c r="D19" s="228">
        <f>D14+D15+D16+D17</f>
        <v>340</v>
      </c>
    </row>
    <row r="20" spans="2:5" ht="12.75" customHeight="1" thickBot="1" x14ac:dyDescent="0.25">
      <c r="B20" s="233"/>
      <c r="C20" s="229"/>
      <c r="D20" s="231"/>
    </row>
    <row r="21" spans="2:5" ht="30.95" customHeight="1" thickTop="1" x14ac:dyDescent="0.2">
      <c r="B21" s="226" t="s">
        <v>6</v>
      </c>
      <c r="C21" s="229">
        <v>186</v>
      </c>
      <c r="D21" s="228">
        <v>200</v>
      </c>
    </row>
    <row r="22" spans="2:5" ht="30.95" customHeight="1" thickBot="1" x14ac:dyDescent="0.25">
      <c r="B22" s="234" t="s">
        <v>7</v>
      </c>
      <c r="C22" s="235">
        <v>1</v>
      </c>
      <c r="D22" s="236">
        <v>2</v>
      </c>
    </row>
    <row r="23" spans="2:5" ht="9" customHeight="1" x14ac:dyDescent="0.2">
      <c r="E23" s="118"/>
    </row>
    <row r="24" spans="2:5" x14ac:dyDescent="0.2">
      <c r="E24" s="118"/>
    </row>
    <row r="25" spans="2:5" x14ac:dyDescent="0.2">
      <c r="E25" s="118"/>
    </row>
    <row r="26" spans="2:5" x14ac:dyDescent="0.2">
      <c r="E26" s="118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22" zoomScale="75" zoomScaleNormal="50" zoomScaleSheetLayoutView="75" zoomScalePageLayoutView="75" workbookViewId="0">
      <selection activeCell="D25" sqref="D25"/>
    </sheetView>
  </sheetViews>
  <sheetFormatPr baseColWidth="10" defaultColWidth="11.42578125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79" t="s">
        <v>155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111"/>
      <c r="Q9" s="111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15" t="s">
        <v>13</v>
      </c>
      <c r="C14" s="179" t="s">
        <v>156</v>
      </c>
      <c r="D14" s="180" t="s">
        <v>151</v>
      </c>
    </row>
    <row r="15" spans="2:17" ht="30.95" customHeight="1" x14ac:dyDescent="0.2">
      <c r="B15" s="216" t="s">
        <v>11</v>
      </c>
      <c r="C15" s="217">
        <v>4</v>
      </c>
      <c r="D15" s="209">
        <v>2</v>
      </c>
    </row>
    <row r="16" spans="2:17" ht="30.95" customHeight="1" x14ac:dyDescent="0.2">
      <c r="B16" s="216" t="s">
        <v>108</v>
      </c>
      <c r="C16" s="218">
        <v>1</v>
      </c>
      <c r="D16" s="209">
        <v>1</v>
      </c>
    </row>
    <row r="17" spans="2:4" ht="30.95" customHeight="1" x14ac:dyDescent="0.2">
      <c r="B17" s="216" t="s">
        <v>12</v>
      </c>
      <c r="C17" s="218">
        <v>22</v>
      </c>
      <c r="D17" s="209">
        <v>25</v>
      </c>
    </row>
    <row r="18" spans="2:4" ht="30.95" customHeight="1" x14ac:dyDescent="0.2">
      <c r="B18" s="216" t="s">
        <v>10</v>
      </c>
      <c r="C18" s="218">
        <v>43</v>
      </c>
      <c r="D18" s="219">
        <v>57</v>
      </c>
    </row>
    <row r="19" spans="2:4" ht="30.95" customHeight="1" x14ac:dyDescent="0.2">
      <c r="B19" s="216" t="s">
        <v>9</v>
      </c>
      <c r="C19" s="218">
        <v>54</v>
      </c>
      <c r="D19" s="219">
        <v>62</v>
      </c>
    </row>
    <row r="20" spans="2:4" ht="30.95" customHeight="1" thickBot="1" x14ac:dyDescent="0.25">
      <c r="B20" s="216" t="s">
        <v>103</v>
      </c>
      <c r="C20" s="220">
        <v>190</v>
      </c>
      <c r="D20" s="219">
        <v>193</v>
      </c>
    </row>
    <row r="21" spans="2:4" ht="9" customHeight="1" thickBot="1" x14ac:dyDescent="0.3">
      <c r="B21" s="221"/>
      <c r="C21" s="222"/>
      <c r="D21" s="223"/>
    </row>
    <row r="22" spans="2:4" ht="30.95" customHeight="1" thickBot="1" x14ac:dyDescent="0.25">
      <c r="B22" s="224" t="s">
        <v>5</v>
      </c>
      <c r="C22" s="264">
        <f>SUM(C15:C21)</f>
        <v>314</v>
      </c>
      <c r="D22" s="265">
        <f>SUM(D15:D21)</f>
        <v>340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55" t="s">
        <v>130</v>
      </c>
      <c r="C30" s="156">
        <v>53</v>
      </c>
    </row>
    <row r="31" spans="2:4" ht="15.75" x14ac:dyDescent="0.2">
      <c r="B31" s="157" t="s">
        <v>131</v>
      </c>
      <c r="C31" s="158">
        <v>54</v>
      </c>
    </row>
    <row r="32" spans="2:4" ht="23.25" customHeight="1" x14ac:dyDescent="0.2">
      <c r="B32" s="157" t="s">
        <v>144</v>
      </c>
      <c r="C32" s="158">
        <v>0</v>
      </c>
    </row>
    <row r="33" spans="2:3" ht="21" customHeight="1" x14ac:dyDescent="0.2">
      <c r="B33" s="157" t="s">
        <v>134</v>
      </c>
      <c r="C33" s="158">
        <v>25</v>
      </c>
    </row>
    <row r="34" spans="2:3" ht="21" customHeight="1" x14ac:dyDescent="0.2">
      <c r="B34" s="157" t="s">
        <v>135</v>
      </c>
      <c r="C34" s="158">
        <v>2</v>
      </c>
    </row>
    <row r="35" spans="2:3" ht="21" customHeight="1" x14ac:dyDescent="0.2">
      <c r="B35" s="157" t="s">
        <v>145</v>
      </c>
      <c r="C35" s="158">
        <v>13</v>
      </c>
    </row>
    <row r="36" spans="2:3" ht="21" customHeight="1" x14ac:dyDescent="0.2">
      <c r="B36" s="157" t="s">
        <v>146</v>
      </c>
      <c r="C36" s="158">
        <v>11</v>
      </c>
    </row>
    <row r="37" spans="2:3" ht="15.75" x14ac:dyDescent="0.2">
      <c r="B37" s="157" t="s">
        <v>137</v>
      </c>
      <c r="C37" s="158">
        <v>6</v>
      </c>
    </row>
    <row r="38" spans="2:3" ht="15.75" x14ac:dyDescent="0.2">
      <c r="B38" s="157" t="s">
        <v>136</v>
      </c>
      <c r="C38" s="158">
        <v>14</v>
      </c>
    </row>
    <row r="39" spans="2:3" ht="15.75" x14ac:dyDescent="0.2">
      <c r="B39" s="157" t="s">
        <v>138</v>
      </c>
      <c r="C39" s="158">
        <v>10</v>
      </c>
    </row>
    <row r="40" spans="2:3" ht="15.75" x14ac:dyDescent="0.2">
      <c r="B40" s="173" t="s">
        <v>142</v>
      </c>
      <c r="C40" s="172">
        <v>2</v>
      </c>
    </row>
    <row r="41" spans="2:3" ht="16.5" thickBot="1" x14ac:dyDescent="0.3">
      <c r="B41" s="159"/>
      <c r="C41" s="160">
        <f>SUM(C30:C40)</f>
        <v>190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4" zoomScale="75" zoomScaleNormal="50" zoomScaleSheetLayoutView="75" zoomScalePageLayoutView="75" workbookViewId="0">
      <selection activeCell="C18" sqref="C18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74"/>
    </row>
    <row r="9" spans="2:14" ht="32.25" customHeight="1" x14ac:dyDescent="0.3">
      <c r="B9" s="279" t="s">
        <v>104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6" t="s">
        <v>0</v>
      </c>
      <c r="C14" s="179" t="s">
        <v>156</v>
      </c>
      <c r="D14" s="180" t="s">
        <v>151</v>
      </c>
    </row>
    <row r="15" spans="2:14" ht="30.95" customHeight="1" x14ac:dyDescent="0.2">
      <c r="B15" s="207" t="s">
        <v>14</v>
      </c>
      <c r="C15" s="208">
        <v>21</v>
      </c>
      <c r="D15" s="209">
        <v>28</v>
      </c>
    </row>
    <row r="16" spans="2:14" ht="30.95" customHeight="1" x14ac:dyDescent="0.2">
      <c r="B16" s="207" t="s">
        <v>15</v>
      </c>
      <c r="C16" s="208">
        <v>32</v>
      </c>
      <c r="D16" s="209">
        <v>25</v>
      </c>
    </row>
    <row r="17" spans="2:4" ht="30.95" customHeight="1" x14ac:dyDescent="0.2">
      <c r="B17" s="207" t="s">
        <v>16</v>
      </c>
      <c r="C17" s="208">
        <v>1</v>
      </c>
      <c r="D17" s="209"/>
    </row>
    <row r="18" spans="2:4" ht="13.5" customHeight="1" x14ac:dyDescent="0.2">
      <c r="B18" s="195"/>
      <c r="C18" s="210"/>
      <c r="D18" s="211"/>
    </row>
    <row r="19" spans="2:4" ht="30.95" customHeight="1" x14ac:dyDescent="0.2">
      <c r="B19" s="212" t="s">
        <v>5</v>
      </c>
      <c r="C19" s="213">
        <f>C15+C16</f>
        <v>53</v>
      </c>
      <c r="D19" s="209">
        <f>D15+D16</f>
        <v>53</v>
      </c>
    </row>
    <row r="23" spans="2:4" ht="15.75" x14ac:dyDescent="0.25">
      <c r="B23" s="92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6" zoomScale="75" zoomScaleNormal="50" zoomScaleSheetLayoutView="75" zoomScalePageLayoutView="75" workbookViewId="0">
      <selection activeCell="B34" sqref="B34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80" t="s">
        <v>105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120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6" t="s">
        <v>0</v>
      </c>
      <c r="C14" s="179" t="s">
        <v>156</v>
      </c>
      <c r="D14" s="180" t="s">
        <v>151</v>
      </c>
    </row>
    <row r="15" spans="2:15" ht="30.95" customHeight="1" x14ac:dyDescent="0.2">
      <c r="B15" s="207" t="s">
        <v>14</v>
      </c>
      <c r="C15" s="208">
        <v>8</v>
      </c>
      <c r="D15" s="209">
        <v>8</v>
      </c>
    </row>
    <row r="16" spans="2:15" ht="30.95" customHeight="1" x14ac:dyDescent="0.2">
      <c r="B16" s="207" t="s">
        <v>15</v>
      </c>
      <c r="C16" s="208">
        <v>9</v>
      </c>
      <c r="D16" s="209">
        <v>6</v>
      </c>
    </row>
    <row r="17" spans="2:4" ht="30.95" customHeight="1" x14ac:dyDescent="0.2">
      <c r="B17" s="207" t="s">
        <v>16</v>
      </c>
      <c r="C17" s="208">
        <v>0</v>
      </c>
      <c r="D17" s="209">
        <v>0</v>
      </c>
    </row>
    <row r="18" spans="2:4" ht="13.5" customHeight="1" x14ac:dyDescent="0.2">
      <c r="B18" s="195"/>
      <c r="C18" s="210"/>
      <c r="D18" s="211"/>
    </row>
    <row r="19" spans="2:4" ht="30.95" customHeight="1" x14ac:dyDescent="0.2">
      <c r="B19" s="212" t="s">
        <v>5</v>
      </c>
      <c r="C19" s="213">
        <f>C15+C16</f>
        <v>17</v>
      </c>
      <c r="D19" s="214">
        <f>D15+D16</f>
        <v>14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4" zoomScaleNormal="100" zoomScaleSheetLayoutView="75" workbookViewId="0">
      <selection activeCell="D43" sqref="D43"/>
    </sheetView>
  </sheetViews>
  <sheetFormatPr baseColWidth="10" defaultColWidth="11.42578125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21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8" spans="1:6" ht="13.5" thickBot="1" x14ac:dyDescent="0.25"/>
    <row r="9" spans="1:6" ht="49.5" customHeight="1" thickBot="1" x14ac:dyDescent="0.25">
      <c r="A9" s="281" t="s">
        <v>157</v>
      </c>
      <c r="B9" s="282"/>
      <c r="C9" s="282"/>
      <c r="D9" s="282"/>
      <c r="E9" s="282"/>
      <c r="F9" s="283"/>
    </row>
    <row r="10" spans="1:6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17</v>
      </c>
    </row>
    <row r="12" spans="1:6" ht="27.95" customHeight="1" x14ac:dyDescent="0.2">
      <c r="A12" s="37" t="s">
        <v>52</v>
      </c>
      <c r="B12" s="38">
        <v>20</v>
      </c>
      <c r="C12" s="38">
        <v>1</v>
      </c>
      <c r="D12" s="38">
        <v>0</v>
      </c>
      <c r="E12" s="38">
        <v>0</v>
      </c>
      <c r="F12" s="38">
        <f t="shared" ref="F12:F27" si="0">SUM(B12:E12)</f>
        <v>21</v>
      </c>
    </row>
    <row r="13" spans="1:6" ht="27.95" customHeight="1" x14ac:dyDescent="0.2">
      <c r="A13" s="20" t="s">
        <v>53</v>
      </c>
      <c r="B13" s="39">
        <v>71</v>
      </c>
      <c r="C13" s="39">
        <v>3</v>
      </c>
      <c r="D13" s="39">
        <v>1</v>
      </c>
      <c r="E13" s="39">
        <v>0</v>
      </c>
      <c r="F13" s="125">
        <f t="shared" si="0"/>
        <v>75</v>
      </c>
    </row>
    <row r="14" spans="1:6" ht="27.95" customHeight="1" x14ac:dyDescent="0.2">
      <c r="A14" s="20" t="s">
        <v>54</v>
      </c>
      <c r="B14" s="39">
        <v>75</v>
      </c>
      <c r="C14" s="39">
        <v>3</v>
      </c>
      <c r="D14" s="39">
        <v>1</v>
      </c>
      <c r="E14" s="39">
        <v>0</v>
      </c>
      <c r="F14" s="125">
        <f t="shared" si="0"/>
        <v>79</v>
      </c>
    </row>
    <row r="15" spans="1:6" ht="27.95" customHeight="1" x14ac:dyDescent="0.2">
      <c r="A15" s="20" t="s">
        <v>55</v>
      </c>
      <c r="B15" s="39">
        <v>66</v>
      </c>
      <c r="C15" s="39">
        <v>1</v>
      </c>
      <c r="D15" s="39">
        <v>0</v>
      </c>
      <c r="E15" s="39">
        <v>1</v>
      </c>
      <c r="F15" s="125">
        <f t="shared" si="0"/>
        <v>68</v>
      </c>
    </row>
    <row r="16" spans="1:6" ht="27.95" customHeight="1" x14ac:dyDescent="0.2">
      <c r="A16" s="20" t="s">
        <v>56</v>
      </c>
      <c r="B16" s="39">
        <v>46</v>
      </c>
      <c r="C16" s="39">
        <v>1</v>
      </c>
      <c r="D16" s="39">
        <v>1</v>
      </c>
      <c r="E16" s="39">
        <v>0</v>
      </c>
      <c r="F16" s="125">
        <f t="shared" si="0"/>
        <v>48</v>
      </c>
    </row>
    <row r="17" spans="1:8" ht="27.95" customHeight="1" x14ac:dyDescent="0.2">
      <c r="A17" s="20" t="s">
        <v>57</v>
      </c>
      <c r="B17" s="39">
        <v>37</v>
      </c>
      <c r="C17" s="39">
        <v>1</v>
      </c>
      <c r="D17" s="39">
        <v>1</v>
      </c>
      <c r="E17" s="39">
        <v>1</v>
      </c>
      <c r="F17" s="125">
        <f t="shared" si="0"/>
        <v>40</v>
      </c>
    </row>
    <row r="18" spans="1:8" ht="27.95" customHeight="1" x14ac:dyDescent="0.2">
      <c r="A18" s="20" t="s">
        <v>58</v>
      </c>
      <c r="B18" s="39">
        <v>39</v>
      </c>
      <c r="C18" s="39">
        <v>3</v>
      </c>
      <c r="D18" s="39">
        <v>1</v>
      </c>
      <c r="E18" s="39">
        <v>0</v>
      </c>
      <c r="F18" s="125">
        <f t="shared" si="0"/>
        <v>43</v>
      </c>
    </row>
    <row r="19" spans="1:8" ht="27.95" customHeight="1" x14ac:dyDescent="0.2">
      <c r="A19" s="20" t="s">
        <v>59</v>
      </c>
      <c r="B19" s="39">
        <v>28</v>
      </c>
      <c r="C19" s="39">
        <v>0</v>
      </c>
      <c r="D19" s="39">
        <v>3</v>
      </c>
      <c r="E19" s="39">
        <v>0</v>
      </c>
      <c r="F19" s="125">
        <f t="shared" si="0"/>
        <v>31</v>
      </c>
    </row>
    <row r="20" spans="1:8" ht="27.95" customHeight="1" x14ac:dyDescent="0.2">
      <c r="A20" s="20" t="s">
        <v>60</v>
      </c>
      <c r="B20" s="39">
        <v>35</v>
      </c>
      <c r="C20" s="39">
        <v>0</v>
      </c>
      <c r="D20" s="39">
        <v>0</v>
      </c>
      <c r="E20" s="39">
        <v>0</v>
      </c>
      <c r="F20" s="39">
        <f t="shared" si="0"/>
        <v>35</v>
      </c>
    </row>
    <row r="21" spans="1:8" ht="27.95" customHeight="1" x14ac:dyDescent="0.2">
      <c r="A21" s="20" t="s">
        <v>61</v>
      </c>
      <c r="B21" s="39">
        <v>29</v>
      </c>
      <c r="C21" s="39">
        <v>0</v>
      </c>
      <c r="D21" s="39">
        <v>0</v>
      </c>
      <c r="E21" s="39">
        <v>0</v>
      </c>
      <c r="F21" s="39">
        <f t="shared" si="0"/>
        <v>29</v>
      </c>
    </row>
    <row r="22" spans="1:8" ht="27.95" customHeight="1" x14ac:dyDescent="0.2">
      <c r="A22" s="20" t="s">
        <v>62</v>
      </c>
      <c r="B22" s="39">
        <v>9</v>
      </c>
      <c r="C22" s="39">
        <v>1</v>
      </c>
      <c r="D22" s="39">
        <v>0</v>
      </c>
      <c r="E22" s="39">
        <v>0</v>
      </c>
      <c r="F22" s="39">
        <f t="shared" si="0"/>
        <v>10</v>
      </c>
    </row>
    <row r="23" spans="1:8" ht="27.95" customHeight="1" x14ac:dyDescent="0.2">
      <c r="A23" s="20" t="s">
        <v>63</v>
      </c>
      <c r="B23" s="39">
        <v>5</v>
      </c>
      <c r="C23" s="39">
        <v>0</v>
      </c>
      <c r="D23" s="39">
        <v>0</v>
      </c>
      <c r="E23" s="39">
        <v>0</v>
      </c>
      <c r="F23" s="39">
        <f t="shared" si="0"/>
        <v>5</v>
      </c>
    </row>
    <row r="24" spans="1:8" ht="27.95" customHeight="1" x14ac:dyDescent="0.2">
      <c r="A24" s="20" t="s">
        <v>64</v>
      </c>
      <c r="B24" s="39">
        <v>3</v>
      </c>
      <c r="C24" s="39">
        <v>0</v>
      </c>
      <c r="D24" s="39">
        <v>0</v>
      </c>
      <c r="E24" s="39">
        <v>0</v>
      </c>
      <c r="F24" s="39">
        <f t="shared" si="0"/>
        <v>3</v>
      </c>
    </row>
    <row r="25" spans="1:8" ht="27.95" customHeight="1" x14ac:dyDescent="0.2">
      <c r="A25" s="20" t="s">
        <v>65</v>
      </c>
      <c r="B25" s="39">
        <v>3</v>
      </c>
      <c r="C25" s="39">
        <v>0</v>
      </c>
      <c r="D25" s="39">
        <v>0</v>
      </c>
      <c r="E25" s="39">
        <v>0</v>
      </c>
      <c r="F25" s="39">
        <f t="shared" si="0"/>
        <v>3</v>
      </c>
    </row>
    <row r="26" spans="1:8" ht="27.95" customHeight="1" x14ac:dyDescent="0.2">
      <c r="A26" s="20" t="s">
        <v>66</v>
      </c>
      <c r="B26" s="39">
        <v>1</v>
      </c>
      <c r="C26" s="39">
        <v>0</v>
      </c>
      <c r="D26" s="39">
        <v>0</v>
      </c>
      <c r="E26" s="39">
        <v>0</v>
      </c>
      <c r="F26" s="39">
        <f t="shared" si="0"/>
        <v>1</v>
      </c>
    </row>
    <row r="27" spans="1:8" ht="27.95" customHeight="1" x14ac:dyDescent="0.2">
      <c r="A27" s="20" t="s">
        <v>67</v>
      </c>
      <c r="B27" s="39"/>
      <c r="C27" s="39">
        <v>0</v>
      </c>
      <c r="D27" s="39">
        <v>0</v>
      </c>
      <c r="E27" s="39">
        <v>0</v>
      </c>
      <c r="F27" s="39">
        <f t="shared" si="0"/>
        <v>0</v>
      </c>
    </row>
    <row r="28" spans="1:8" ht="15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00" t="s">
        <v>113</v>
      </c>
      <c r="B29" s="201">
        <f>SUM(B12:B28)</f>
        <v>467</v>
      </c>
      <c r="C29" s="201">
        <f>SUM(C12:C28)</f>
        <v>14</v>
      </c>
      <c r="D29" s="201">
        <f>SUM(D12:D28)</f>
        <v>8</v>
      </c>
      <c r="E29" s="201">
        <f>SUM(E12:E28)</f>
        <v>2</v>
      </c>
      <c r="F29" s="202">
        <f>SUM(B29:E29)</f>
        <v>491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5</v>
      </c>
      <c r="C31" s="39"/>
      <c r="D31" s="39">
        <v>0</v>
      </c>
      <c r="E31" s="39">
        <v>0</v>
      </c>
      <c r="F31" s="39">
        <f>Tabla12[[#This Row],[CAIDA DE PERSONA]]+Tabla12[[#This Row],[VOLCADURAS]]+Tabla12[[#This Row],[ATROPELLOS]]+Tabla12[[#This Row],[CHOQUES]]</f>
        <v>5</v>
      </c>
    </row>
    <row r="32" spans="1:8" ht="27.95" customHeight="1" x14ac:dyDescent="0.2">
      <c r="A32" s="20" t="s">
        <v>69</v>
      </c>
      <c r="B32" s="39">
        <v>0</v>
      </c>
      <c r="C32" s="39">
        <v>1</v>
      </c>
      <c r="D32" s="42">
        <v>0</v>
      </c>
      <c r="E32" s="39">
        <v>0</v>
      </c>
      <c r="F32" s="39">
        <f>Tabla12[[#This Row],[CAIDA DE PERSONA]]+Tabla12[[#This Row],[VOLCADURAS]]+Tabla12[[#This Row],[ATROPELLOS]]+Tabla12[[#This Row],[CHOQUES]]</f>
        <v>1</v>
      </c>
      <c r="H32" s="30"/>
    </row>
    <row r="33" spans="1:8" ht="27.95" customHeight="1" x14ac:dyDescent="0.2">
      <c r="A33" s="20" t="s">
        <v>70</v>
      </c>
      <c r="B33" s="39">
        <v>1</v>
      </c>
      <c r="C33" s="39"/>
      <c r="D33" s="42">
        <v>0</v>
      </c>
      <c r="E33" s="39">
        <v>0</v>
      </c>
      <c r="F33" s="39">
        <f>Tabla12[[#This Row],[CAIDA DE PERSONA]]+Tabla12[[#This Row],[VOLCADURAS]]+Tabla12[[#This Row],[ATROPELLOS]]+Tabla12[[#This Row],[CHOQUES]]</f>
        <v>1</v>
      </c>
      <c r="H33" s="30"/>
    </row>
    <row r="34" spans="1:8" ht="27.95" customHeight="1" x14ac:dyDescent="0.2">
      <c r="A34" s="20" t="s">
        <v>71</v>
      </c>
      <c r="B34" s="39">
        <v>3</v>
      </c>
      <c r="C34" s="39"/>
      <c r="D34" s="39">
        <v>0</v>
      </c>
      <c r="E34" s="39">
        <v>0</v>
      </c>
      <c r="F34" s="39">
        <f>Tabla12[[#This Row],[CAIDA DE PERSONA]]+Tabla12[[#This Row],[VOLCADURAS]]+Tabla12[[#This Row],[ATROPELLOS]]+Tabla12[[#This Row],[CHOQUES]]</f>
        <v>3</v>
      </c>
      <c r="H34" s="30"/>
    </row>
    <row r="35" spans="1:8" ht="15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00" t="s">
        <v>72</v>
      </c>
      <c r="B36" s="201">
        <f>SUM(B31:B35)</f>
        <v>9</v>
      </c>
      <c r="C36" s="201">
        <f>SUM(C31:C35)</f>
        <v>1</v>
      </c>
      <c r="D36" s="201">
        <f>SUM(D31:D35)</f>
        <v>0</v>
      </c>
      <c r="E36" s="201">
        <f>SUM(E31:E35)</f>
        <v>0</v>
      </c>
      <c r="F36" s="202">
        <f>SUM(B36:E36)</f>
        <v>10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46</v>
      </c>
      <c r="C38" s="46">
        <v>1</v>
      </c>
      <c r="D38" s="47">
        <v>1</v>
      </c>
      <c r="E38" s="47">
        <v>0</v>
      </c>
      <c r="F38" s="48">
        <f>B38+C38+D38+E38</f>
        <v>48</v>
      </c>
    </row>
    <row r="39" spans="1:8" ht="30.95" customHeight="1" x14ac:dyDescent="0.2">
      <c r="A39" s="203" t="s">
        <v>5</v>
      </c>
      <c r="B39" s="204">
        <f>B36+B29+B38</f>
        <v>522</v>
      </c>
      <c r="C39" s="204">
        <f>C38+C36+C29</f>
        <v>16</v>
      </c>
      <c r="D39" s="204">
        <f>D38+D36+D29</f>
        <v>9</v>
      </c>
      <c r="E39" s="204">
        <f>E38+E36+E29</f>
        <v>2</v>
      </c>
      <c r="F39" s="205">
        <f>B39+C39+D39+E39</f>
        <v>549</v>
      </c>
    </row>
    <row r="40" spans="1:8" ht="30.9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84" t="s">
        <v>116</v>
      </c>
      <c r="B41" s="284"/>
      <c r="C41" s="284"/>
      <c r="D41" s="284"/>
      <c r="E41" s="284"/>
      <c r="F41" s="284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workbookViewId="0">
      <selection activeCell="F12" sqref="F12"/>
    </sheetView>
  </sheetViews>
  <sheetFormatPr baseColWidth="10" defaultColWidth="11.42578125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81" t="s">
        <v>158</v>
      </c>
      <c r="C9" s="285"/>
      <c r="D9" s="285"/>
      <c r="E9" s="285"/>
      <c r="F9" s="285"/>
      <c r="G9" s="286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17</v>
      </c>
    </row>
    <row r="12" spans="2:7" ht="27.95" customHeight="1" x14ac:dyDescent="0.2">
      <c r="B12" s="59" t="s">
        <v>26</v>
      </c>
      <c r="C12" s="38">
        <v>4</v>
      </c>
      <c r="D12" s="55">
        <v>0</v>
      </c>
      <c r="E12" s="55">
        <v>0</v>
      </c>
      <c r="F12" s="55">
        <v>0</v>
      </c>
      <c r="G12" s="128">
        <f t="shared" ref="G12:G35" si="0">SUM(C12:F12)</f>
        <v>4</v>
      </c>
    </row>
    <row r="13" spans="2:7" ht="27.95" customHeight="1" x14ac:dyDescent="0.2">
      <c r="B13" s="59" t="s">
        <v>27</v>
      </c>
      <c r="C13" s="39">
        <v>3</v>
      </c>
      <c r="D13" s="55">
        <v>0</v>
      </c>
      <c r="E13" s="55">
        <v>0</v>
      </c>
      <c r="F13" s="55">
        <v>0</v>
      </c>
      <c r="G13" s="128">
        <f t="shared" si="0"/>
        <v>3</v>
      </c>
    </row>
    <row r="14" spans="2:7" ht="27.95" customHeight="1" x14ac:dyDescent="0.2">
      <c r="B14" s="59" t="s">
        <v>28</v>
      </c>
      <c r="C14" s="39">
        <v>6</v>
      </c>
      <c r="D14" s="55">
        <v>1</v>
      </c>
      <c r="E14" s="55">
        <v>0</v>
      </c>
      <c r="F14" s="55">
        <v>0</v>
      </c>
      <c r="G14" s="128">
        <f t="shared" si="0"/>
        <v>7</v>
      </c>
    </row>
    <row r="15" spans="2:7" ht="27.95" customHeight="1" x14ac:dyDescent="0.2">
      <c r="B15" s="59" t="s">
        <v>29</v>
      </c>
      <c r="C15" s="39">
        <v>4</v>
      </c>
      <c r="D15" s="55">
        <v>0</v>
      </c>
      <c r="E15" s="55">
        <v>0</v>
      </c>
      <c r="F15" s="55">
        <v>0</v>
      </c>
      <c r="G15" s="128">
        <f t="shared" si="0"/>
        <v>4</v>
      </c>
    </row>
    <row r="16" spans="2:7" ht="27.95" customHeight="1" x14ac:dyDescent="0.2">
      <c r="B16" s="59" t="s">
        <v>30</v>
      </c>
      <c r="C16" s="39">
        <v>3</v>
      </c>
      <c r="D16" s="55">
        <v>0</v>
      </c>
      <c r="E16" s="55">
        <v>0</v>
      </c>
      <c r="F16" s="55">
        <v>0</v>
      </c>
      <c r="G16" s="128">
        <f t="shared" si="0"/>
        <v>3</v>
      </c>
    </row>
    <row r="17" spans="2:7" ht="27.95" customHeight="1" x14ac:dyDescent="0.2">
      <c r="B17" s="59" t="s">
        <v>31</v>
      </c>
      <c r="C17" s="39">
        <v>6</v>
      </c>
      <c r="D17" s="55">
        <v>0</v>
      </c>
      <c r="E17" s="55">
        <v>0</v>
      </c>
      <c r="F17" s="55">
        <v>0</v>
      </c>
      <c r="G17" s="128">
        <f t="shared" si="0"/>
        <v>6</v>
      </c>
    </row>
    <row r="18" spans="2:7" ht="27.95" customHeight="1" x14ac:dyDescent="0.2">
      <c r="B18" s="59" t="s">
        <v>32</v>
      </c>
      <c r="C18" s="39">
        <v>5</v>
      </c>
      <c r="D18" s="55">
        <v>1</v>
      </c>
      <c r="E18" s="55">
        <v>0</v>
      </c>
      <c r="F18" s="55">
        <v>0</v>
      </c>
      <c r="G18" s="128">
        <f t="shared" si="0"/>
        <v>6</v>
      </c>
    </row>
    <row r="19" spans="2:7" ht="27.95" customHeight="1" x14ac:dyDescent="0.2">
      <c r="B19" s="59" t="s">
        <v>33</v>
      </c>
      <c r="C19" s="39">
        <v>10</v>
      </c>
      <c r="D19" s="55">
        <v>2</v>
      </c>
      <c r="E19" s="55">
        <v>2</v>
      </c>
      <c r="F19" s="55">
        <v>0</v>
      </c>
      <c r="G19" s="128">
        <f t="shared" si="0"/>
        <v>14</v>
      </c>
    </row>
    <row r="20" spans="2:7" ht="27.95" customHeight="1" x14ac:dyDescent="0.2">
      <c r="B20" s="59" t="s">
        <v>34</v>
      </c>
      <c r="C20" s="39">
        <v>17</v>
      </c>
      <c r="D20" s="55">
        <v>0</v>
      </c>
      <c r="E20" s="55">
        <v>1</v>
      </c>
      <c r="F20" s="55">
        <v>0</v>
      </c>
      <c r="G20" s="128">
        <f t="shared" si="0"/>
        <v>18</v>
      </c>
    </row>
    <row r="21" spans="2:7" ht="27.95" customHeight="1" x14ac:dyDescent="0.2">
      <c r="B21" s="59" t="s">
        <v>35</v>
      </c>
      <c r="C21" s="39">
        <v>12</v>
      </c>
      <c r="D21" s="55">
        <v>0</v>
      </c>
      <c r="E21" s="55">
        <v>0</v>
      </c>
      <c r="F21" s="55">
        <v>0</v>
      </c>
      <c r="G21" s="128">
        <f t="shared" si="0"/>
        <v>12</v>
      </c>
    </row>
    <row r="22" spans="2:7" ht="27.95" customHeight="1" x14ac:dyDescent="0.2">
      <c r="B22" s="59" t="s">
        <v>36</v>
      </c>
      <c r="C22" s="39">
        <v>17</v>
      </c>
      <c r="D22" s="55">
        <v>2</v>
      </c>
      <c r="E22" s="55">
        <v>1</v>
      </c>
      <c r="F22" s="55">
        <v>1</v>
      </c>
      <c r="G22" s="126">
        <f t="shared" si="0"/>
        <v>21</v>
      </c>
    </row>
    <row r="23" spans="2:7" ht="27.95" customHeight="1" x14ac:dyDescent="0.2">
      <c r="B23" s="59" t="s">
        <v>37</v>
      </c>
      <c r="C23" s="39">
        <v>12</v>
      </c>
      <c r="D23" s="55">
        <v>1</v>
      </c>
      <c r="E23" s="55">
        <v>0</v>
      </c>
      <c r="F23" s="55">
        <v>0</v>
      </c>
      <c r="G23" s="126">
        <f t="shared" si="0"/>
        <v>13</v>
      </c>
    </row>
    <row r="24" spans="2:7" ht="27.95" customHeight="1" x14ac:dyDescent="0.2">
      <c r="B24" s="59" t="s">
        <v>38</v>
      </c>
      <c r="C24" s="39">
        <v>17</v>
      </c>
      <c r="D24" s="55">
        <v>1</v>
      </c>
      <c r="E24" s="55">
        <v>2</v>
      </c>
      <c r="F24" s="55">
        <v>0</v>
      </c>
      <c r="G24" s="126">
        <f t="shared" si="0"/>
        <v>20</v>
      </c>
    </row>
    <row r="25" spans="2:7" ht="27.95" customHeight="1" x14ac:dyDescent="0.2">
      <c r="B25" s="59" t="s">
        <v>39</v>
      </c>
      <c r="C25" s="39">
        <v>16</v>
      </c>
      <c r="D25" s="55">
        <v>1</v>
      </c>
      <c r="E25" s="55">
        <v>0</v>
      </c>
      <c r="F25" s="55">
        <v>0</v>
      </c>
      <c r="G25" s="126">
        <f t="shared" si="0"/>
        <v>17</v>
      </c>
    </row>
    <row r="26" spans="2:7" ht="27.95" customHeight="1" x14ac:dyDescent="0.2">
      <c r="B26" s="59" t="s">
        <v>40</v>
      </c>
      <c r="C26" s="39">
        <v>21</v>
      </c>
      <c r="D26" s="55">
        <v>0</v>
      </c>
      <c r="E26" s="55">
        <v>1</v>
      </c>
      <c r="F26" s="55">
        <v>0</v>
      </c>
      <c r="G26" s="126">
        <f t="shared" si="0"/>
        <v>22</v>
      </c>
    </row>
    <row r="27" spans="2:7" ht="27.95" customHeight="1" x14ac:dyDescent="0.2">
      <c r="B27" s="59" t="s">
        <v>41</v>
      </c>
      <c r="C27" s="39">
        <v>22</v>
      </c>
      <c r="D27" s="55">
        <v>1</v>
      </c>
      <c r="E27" s="55">
        <v>0</v>
      </c>
      <c r="F27" s="55">
        <v>0</v>
      </c>
      <c r="G27" s="126">
        <f t="shared" si="0"/>
        <v>23</v>
      </c>
    </row>
    <row r="28" spans="2:7" ht="27.95" customHeight="1" x14ac:dyDescent="0.2">
      <c r="B28" s="59" t="s">
        <v>42</v>
      </c>
      <c r="C28" s="55">
        <v>18</v>
      </c>
      <c r="D28" s="55">
        <v>2</v>
      </c>
      <c r="E28" s="55">
        <v>0</v>
      </c>
      <c r="F28" s="55">
        <v>0</v>
      </c>
      <c r="G28" s="126">
        <f t="shared" si="0"/>
        <v>20</v>
      </c>
    </row>
    <row r="29" spans="2:7" ht="27.95" customHeight="1" x14ac:dyDescent="0.2">
      <c r="B29" s="59" t="s">
        <v>43</v>
      </c>
      <c r="C29" s="55">
        <v>21</v>
      </c>
      <c r="D29" s="55">
        <v>1</v>
      </c>
      <c r="E29" s="55">
        <v>0</v>
      </c>
      <c r="F29" s="55">
        <v>1</v>
      </c>
      <c r="G29" s="126">
        <f t="shared" si="0"/>
        <v>23</v>
      </c>
    </row>
    <row r="30" spans="2:7" ht="27.95" customHeight="1" x14ac:dyDescent="0.2">
      <c r="B30" s="59" t="s">
        <v>44</v>
      </c>
      <c r="C30" s="55">
        <v>17</v>
      </c>
      <c r="D30" s="55">
        <v>1</v>
      </c>
      <c r="E30" s="55">
        <v>0</v>
      </c>
      <c r="F30" s="55">
        <v>0</v>
      </c>
      <c r="G30" s="126">
        <f t="shared" si="0"/>
        <v>18</v>
      </c>
    </row>
    <row r="31" spans="2:7" ht="27.95" customHeight="1" x14ac:dyDescent="0.2">
      <c r="B31" s="59" t="s">
        <v>45</v>
      </c>
      <c r="C31" s="55">
        <v>14</v>
      </c>
      <c r="D31" s="55">
        <v>0</v>
      </c>
      <c r="E31" s="55">
        <v>0</v>
      </c>
      <c r="F31" s="55">
        <v>0</v>
      </c>
      <c r="G31" s="128">
        <f t="shared" si="0"/>
        <v>14</v>
      </c>
    </row>
    <row r="32" spans="2:7" ht="27.95" customHeight="1" x14ac:dyDescent="0.2">
      <c r="B32" s="59" t="s">
        <v>46</v>
      </c>
      <c r="C32" s="55">
        <v>21</v>
      </c>
      <c r="D32" s="55">
        <v>0</v>
      </c>
      <c r="E32" s="55">
        <v>0</v>
      </c>
      <c r="F32" s="55">
        <v>0</v>
      </c>
      <c r="G32" s="128">
        <f t="shared" si="0"/>
        <v>21</v>
      </c>
    </row>
    <row r="33" spans="2:7" ht="27.95" customHeight="1" x14ac:dyDescent="0.2">
      <c r="B33" s="59" t="s">
        <v>47</v>
      </c>
      <c r="C33" s="55">
        <v>11</v>
      </c>
      <c r="D33" s="55">
        <v>0</v>
      </c>
      <c r="E33" s="55">
        <v>0</v>
      </c>
      <c r="F33" s="55">
        <v>0</v>
      </c>
      <c r="G33" s="128">
        <f t="shared" si="0"/>
        <v>11</v>
      </c>
    </row>
    <row r="34" spans="2:7" ht="27.95" customHeight="1" x14ac:dyDescent="0.2">
      <c r="B34" s="59" t="s">
        <v>48</v>
      </c>
      <c r="C34" s="55">
        <v>3</v>
      </c>
      <c r="D34" s="55">
        <v>2</v>
      </c>
      <c r="E34" s="55">
        <v>1</v>
      </c>
      <c r="F34" s="55">
        <v>0</v>
      </c>
      <c r="G34" s="128">
        <f t="shared" si="0"/>
        <v>6</v>
      </c>
    </row>
    <row r="35" spans="2:7" ht="27.95" customHeight="1" x14ac:dyDescent="0.2">
      <c r="B35" s="60" t="s">
        <v>49</v>
      </c>
      <c r="C35" s="55">
        <v>7</v>
      </c>
      <c r="D35" s="55">
        <v>0</v>
      </c>
      <c r="E35" s="55">
        <v>1</v>
      </c>
      <c r="F35" s="55">
        <v>0</v>
      </c>
      <c r="G35" s="128">
        <f t="shared" si="0"/>
        <v>8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287</v>
      </c>
      <c r="D37" s="62">
        <f>SUM(D12:D36)</f>
        <v>16</v>
      </c>
      <c r="E37" s="62">
        <f>SUM(E12:E36)</f>
        <v>9</v>
      </c>
      <c r="F37" s="62">
        <f>SUM(F12:F35)</f>
        <v>2</v>
      </c>
      <c r="G37" s="63">
        <f>SUM(C37:F37)</f>
        <v>314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8.25" customHeight="1" x14ac:dyDescent="0.2">
      <c r="B40" s="27"/>
      <c r="C40" s="27"/>
      <c r="D40" s="27"/>
      <c r="E40" s="28"/>
      <c r="F40" s="28"/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64" workbookViewId="0">
      <selection activeCell="K69" sqref="K69"/>
    </sheetView>
  </sheetViews>
  <sheetFormatPr baseColWidth="10" defaultColWidth="11.42578125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81" t="s">
        <v>159</v>
      </c>
      <c r="C9" s="285"/>
      <c r="D9" s="285"/>
      <c r="E9" s="285"/>
      <c r="F9" s="285"/>
      <c r="G9" s="286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99" t="s">
        <v>24</v>
      </c>
      <c r="C11" s="99" t="s">
        <v>106</v>
      </c>
    </row>
    <row r="12" spans="2:7" ht="27.95" customHeight="1" x14ac:dyDescent="0.2">
      <c r="B12" s="59" t="s">
        <v>26</v>
      </c>
      <c r="C12" s="55">
        <v>1</v>
      </c>
    </row>
    <row r="13" spans="2:7" ht="27.95" customHeight="1" x14ac:dyDescent="0.2">
      <c r="B13" s="59" t="s">
        <v>27</v>
      </c>
      <c r="C13" s="55">
        <v>1</v>
      </c>
    </row>
    <row r="14" spans="2:7" ht="27.95" customHeight="1" x14ac:dyDescent="0.2">
      <c r="B14" s="59" t="s">
        <v>28</v>
      </c>
      <c r="C14" s="127">
        <v>2</v>
      </c>
    </row>
    <row r="15" spans="2:7" ht="27.95" customHeight="1" x14ac:dyDescent="0.2">
      <c r="B15" s="59" t="s">
        <v>29</v>
      </c>
      <c r="C15" s="127">
        <v>1</v>
      </c>
    </row>
    <row r="16" spans="2:7" ht="27.95" customHeight="1" x14ac:dyDescent="0.2">
      <c r="B16" s="59" t="s">
        <v>30</v>
      </c>
      <c r="C16" s="55">
        <v>2</v>
      </c>
    </row>
    <row r="17" spans="2:3" ht="27.95" customHeight="1" x14ac:dyDescent="0.2">
      <c r="B17" s="59" t="s">
        <v>31</v>
      </c>
      <c r="C17" s="55">
        <v>2</v>
      </c>
    </row>
    <row r="18" spans="2:3" ht="27.95" customHeight="1" x14ac:dyDescent="0.2">
      <c r="B18" s="59" t="s">
        <v>32</v>
      </c>
      <c r="C18" s="55">
        <v>1</v>
      </c>
    </row>
    <row r="19" spans="2:3" ht="27.95" customHeight="1" x14ac:dyDescent="0.2">
      <c r="B19" s="59" t="s">
        <v>33</v>
      </c>
      <c r="C19" s="55">
        <v>0</v>
      </c>
    </row>
    <row r="20" spans="2:3" ht="27.95" customHeight="1" x14ac:dyDescent="0.2">
      <c r="B20" s="59" t="s">
        <v>34</v>
      </c>
      <c r="C20" s="55">
        <v>0</v>
      </c>
    </row>
    <row r="21" spans="2:3" ht="27.95" customHeight="1" x14ac:dyDescent="0.2">
      <c r="B21" s="59" t="s">
        <v>35</v>
      </c>
      <c r="C21" s="55">
        <v>0</v>
      </c>
    </row>
    <row r="22" spans="2:3" ht="27.95" customHeight="1" x14ac:dyDescent="0.2">
      <c r="B22" s="59" t="s">
        <v>36</v>
      </c>
      <c r="C22" s="55">
        <v>1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148">
        <v>0</v>
      </c>
    </row>
    <row r="25" spans="2:3" ht="27.95" customHeight="1" x14ac:dyDescent="0.2">
      <c r="B25" s="59" t="s">
        <v>39</v>
      </c>
      <c r="C25" s="55">
        <v>0</v>
      </c>
    </row>
    <row r="26" spans="2:3" ht="27.95" customHeight="1" x14ac:dyDescent="0.2">
      <c r="B26" s="59" t="s">
        <v>40</v>
      </c>
      <c r="C26" s="55">
        <v>1</v>
      </c>
    </row>
    <row r="27" spans="2:3" ht="27.95" customHeight="1" x14ac:dyDescent="0.2">
      <c r="B27" s="59" t="s">
        <v>41</v>
      </c>
      <c r="C27" s="55">
        <v>0</v>
      </c>
    </row>
    <row r="28" spans="2:3" ht="27.95" customHeight="1" x14ac:dyDescent="0.2">
      <c r="B28" s="59" t="s">
        <v>42</v>
      </c>
      <c r="C28" s="55">
        <v>0</v>
      </c>
    </row>
    <row r="29" spans="2:3" ht="27.95" customHeight="1" x14ac:dyDescent="0.2">
      <c r="B29" s="59" t="s">
        <v>43</v>
      </c>
      <c r="C29" s="55">
        <v>2</v>
      </c>
    </row>
    <row r="30" spans="2:3" ht="27.95" customHeight="1" x14ac:dyDescent="0.2">
      <c r="B30" s="59" t="s">
        <v>44</v>
      </c>
      <c r="C30" s="55">
        <v>1</v>
      </c>
    </row>
    <row r="31" spans="2:3" ht="27.95" customHeight="1" x14ac:dyDescent="0.2">
      <c r="B31" s="59" t="s">
        <v>45</v>
      </c>
      <c r="C31" s="55">
        <v>2</v>
      </c>
    </row>
    <row r="32" spans="2:3" ht="27.95" customHeight="1" x14ac:dyDescent="0.2">
      <c r="B32" s="59" t="s">
        <v>46</v>
      </c>
      <c r="C32" s="55">
        <v>1</v>
      </c>
    </row>
    <row r="33" spans="2:9" ht="27.95" customHeight="1" x14ac:dyDescent="0.2">
      <c r="B33" s="59" t="s">
        <v>47</v>
      </c>
      <c r="C33" s="127">
        <v>1</v>
      </c>
    </row>
    <row r="34" spans="2:9" ht="27.95" customHeight="1" x14ac:dyDescent="0.2">
      <c r="B34" s="59" t="s">
        <v>48</v>
      </c>
      <c r="C34" s="55">
        <v>1</v>
      </c>
    </row>
    <row r="35" spans="2:9" ht="27.95" customHeight="1" x14ac:dyDescent="0.2">
      <c r="B35" s="60" t="s">
        <v>49</v>
      </c>
      <c r="C35" s="55">
        <v>2</v>
      </c>
    </row>
    <row r="36" spans="2:9" s="66" customFormat="1" ht="5.25" customHeight="1" thickBot="1" x14ac:dyDescent="0.25">
      <c r="B36" s="52"/>
      <c r="C36" s="53"/>
    </row>
    <row r="37" spans="2:9" ht="32.25" customHeight="1" thickTop="1" x14ac:dyDescent="0.2">
      <c r="B37" s="61" t="s">
        <v>5</v>
      </c>
      <c r="C37" s="62">
        <f>SUM(C12:C36)</f>
        <v>22</v>
      </c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87" t="s">
        <v>160</v>
      </c>
      <c r="C43" s="287"/>
      <c r="D43" s="287"/>
      <c r="E43" s="287"/>
      <c r="F43" s="287"/>
      <c r="G43" s="287"/>
      <c r="H43" s="287"/>
      <c r="I43" s="287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99" t="s">
        <v>51</v>
      </c>
      <c r="C45" s="99" t="s">
        <v>106</v>
      </c>
      <c r="D45" s="32"/>
      <c r="E45" s="32"/>
      <c r="F45" s="32"/>
      <c r="G45" s="30"/>
    </row>
    <row r="46" spans="2:9" ht="21.95" customHeight="1" x14ac:dyDescent="0.2">
      <c r="B46" s="37" t="s">
        <v>52</v>
      </c>
      <c r="C46" s="55">
        <v>2</v>
      </c>
      <c r="D46" s="33"/>
      <c r="E46" s="33"/>
      <c r="F46" s="33"/>
      <c r="G46" s="30"/>
    </row>
    <row r="47" spans="2:9" ht="21.95" customHeight="1" x14ac:dyDescent="0.2">
      <c r="B47" s="20" t="s">
        <v>53</v>
      </c>
      <c r="C47" s="127">
        <v>5</v>
      </c>
      <c r="D47" s="34"/>
      <c r="E47" s="34"/>
      <c r="F47" s="34"/>
      <c r="G47" s="30"/>
    </row>
    <row r="48" spans="2:9" ht="21.95" customHeight="1" x14ac:dyDescent="0.2">
      <c r="B48" s="20" t="s">
        <v>54</v>
      </c>
      <c r="C48" s="127">
        <v>2</v>
      </c>
      <c r="D48" s="35"/>
      <c r="E48" s="35"/>
      <c r="F48" s="35"/>
      <c r="G48" s="30"/>
    </row>
    <row r="49" spans="2:7" ht="21.95" customHeight="1" x14ac:dyDescent="0.2">
      <c r="B49" s="20" t="s">
        <v>55</v>
      </c>
      <c r="C49" s="127">
        <v>4</v>
      </c>
      <c r="D49" s="30"/>
      <c r="E49" s="30"/>
      <c r="F49" s="30"/>
      <c r="G49" s="30"/>
    </row>
    <row r="50" spans="2:7" ht="21.95" customHeight="1" x14ac:dyDescent="0.2">
      <c r="B50" s="20" t="s">
        <v>56</v>
      </c>
      <c r="C50" s="135">
        <v>3</v>
      </c>
      <c r="D50" s="30"/>
      <c r="E50" s="30"/>
      <c r="F50" s="30"/>
      <c r="G50" s="30"/>
    </row>
    <row r="51" spans="2:7" ht="21.95" customHeight="1" x14ac:dyDescent="0.2">
      <c r="B51" s="20" t="s">
        <v>57</v>
      </c>
      <c r="C51" s="55">
        <v>0</v>
      </c>
      <c r="D51" s="30"/>
      <c r="E51" s="30"/>
      <c r="F51" s="30"/>
      <c r="G51" s="30"/>
    </row>
    <row r="52" spans="2:7" ht="21.95" customHeight="1" x14ac:dyDescent="0.2">
      <c r="B52" s="20" t="s">
        <v>58</v>
      </c>
      <c r="C52" s="55">
        <v>2</v>
      </c>
      <c r="D52" s="30"/>
      <c r="E52" s="30"/>
      <c r="F52" s="30"/>
      <c r="G52" s="30"/>
    </row>
    <row r="53" spans="2:7" ht="21.95" customHeight="1" x14ac:dyDescent="0.2">
      <c r="B53" s="20" t="s">
        <v>59</v>
      </c>
      <c r="C53" s="55">
        <v>1</v>
      </c>
      <c r="D53" s="30"/>
      <c r="E53" s="30"/>
      <c r="F53" s="30"/>
      <c r="G53" s="30"/>
    </row>
    <row r="54" spans="2:7" ht="21.95" customHeight="1" x14ac:dyDescent="0.2">
      <c r="B54" s="20" t="s">
        <v>60</v>
      </c>
      <c r="C54" s="55">
        <v>1</v>
      </c>
      <c r="D54" s="28"/>
      <c r="E54" s="28"/>
      <c r="F54" s="28"/>
      <c r="G54" s="30"/>
    </row>
    <row r="55" spans="2:7" ht="21.95" customHeight="1" x14ac:dyDescent="0.2">
      <c r="B55" s="20" t="s">
        <v>61</v>
      </c>
      <c r="C55" s="55">
        <v>1</v>
      </c>
      <c r="D55" s="30"/>
      <c r="E55" s="30"/>
      <c r="F55" s="30"/>
      <c r="G55" s="30"/>
    </row>
    <row r="56" spans="2:7" ht="21.95" customHeight="1" x14ac:dyDescent="0.2">
      <c r="B56" s="20" t="s">
        <v>62</v>
      </c>
      <c r="C56" s="55">
        <v>0</v>
      </c>
      <c r="D56" s="30"/>
      <c r="E56" s="30"/>
      <c r="F56" s="30"/>
      <c r="G56" s="30"/>
    </row>
    <row r="57" spans="2:7" ht="21.95" customHeight="1" x14ac:dyDescent="0.2">
      <c r="B57" s="20" t="s">
        <v>63</v>
      </c>
      <c r="C57" s="55">
        <v>0</v>
      </c>
      <c r="D57" s="30"/>
      <c r="E57" s="30"/>
      <c r="F57" s="30"/>
      <c r="G57" s="30"/>
    </row>
    <row r="58" spans="2:7" ht="21.95" customHeight="1" x14ac:dyDescent="0.2">
      <c r="B58" s="20" t="s">
        <v>64</v>
      </c>
      <c r="C58" s="55">
        <v>1</v>
      </c>
      <c r="D58" s="64"/>
      <c r="E58" s="64"/>
      <c r="F58" s="64"/>
      <c r="G58" s="30"/>
    </row>
    <row r="59" spans="2:7" ht="21.95" customHeight="1" x14ac:dyDescent="0.2">
      <c r="B59" s="20" t="s">
        <v>65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66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29" t="s">
        <v>102</v>
      </c>
      <c r="C61" s="130">
        <v>0</v>
      </c>
      <c r="D61" s="64"/>
      <c r="E61" s="64"/>
      <c r="F61" s="64"/>
      <c r="G61" s="30"/>
    </row>
    <row r="62" spans="2:7" ht="21.95" customHeight="1" x14ac:dyDescent="0.2">
      <c r="B62" s="133" t="s">
        <v>109</v>
      </c>
      <c r="C62" s="134">
        <v>0</v>
      </c>
      <c r="D62" s="64"/>
      <c r="E62" s="64"/>
      <c r="F62" s="64"/>
      <c r="G62" s="30"/>
    </row>
    <row r="63" spans="2:7" ht="21.95" customHeight="1" x14ac:dyDescent="0.2">
      <c r="B63" s="131" t="s">
        <v>5</v>
      </c>
      <c r="C63" s="132">
        <f>SUM(C46:C62)</f>
        <v>22</v>
      </c>
      <c r="D63" s="64"/>
      <c r="E63" s="64"/>
      <c r="F63" s="64"/>
      <c r="G63" s="30"/>
    </row>
    <row r="64" spans="2:7" ht="21.95" customHeight="1" x14ac:dyDescent="0.2">
      <c r="B64" s="64"/>
      <c r="C64" s="64"/>
      <c r="D64" s="64"/>
      <c r="E64" s="64"/>
      <c r="F64" s="64"/>
      <c r="G64" s="30"/>
    </row>
    <row r="65" spans="2:7" ht="25.5" customHeight="1" thickBot="1" x14ac:dyDescent="0.25">
      <c r="E65" s="64"/>
      <c r="F65" s="64"/>
      <c r="G65" s="30"/>
    </row>
    <row r="66" spans="2:7" ht="57" customHeight="1" x14ac:dyDescent="0.2">
      <c r="B66" s="290" t="s">
        <v>114</v>
      </c>
      <c r="C66" s="291"/>
      <c r="D66" s="110"/>
      <c r="E66" s="64"/>
      <c r="F66" s="64"/>
      <c r="G66" s="30"/>
    </row>
    <row r="67" spans="2:7" ht="13.5" customHeight="1" x14ac:dyDescent="0.2">
      <c r="B67" s="292" t="s">
        <v>133</v>
      </c>
      <c r="C67" s="292"/>
      <c r="D67" s="64"/>
      <c r="E67" s="64"/>
      <c r="F67" s="64"/>
      <c r="G67" s="30"/>
    </row>
    <row r="68" spans="2:7" ht="21.95" customHeight="1" x14ac:dyDescent="0.2">
      <c r="B68" s="100" t="s">
        <v>115</v>
      </c>
      <c r="C68" s="101" t="s">
        <v>98</v>
      </c>
      <c r="D68" s="64"/>
      <c r="E68" s="64"/>
      <c r="F68" s="64"/>
      <c r="G68" s="30"/>
    </row>
    <row r="69" spans="2:7" ht="27" customHeight="1" x14ac:dyDescent="0.2">
      <c r="B69" s="102" t="s">
        <v>96</v>
      </c>
      <c r="C69" s="103">
        <v>20</v>
      </c>
      <c r="D69" s="64"/>
      <c r="E69" s="64"/>
      <c r="F69" s="64"/>
      <c r="G69" s="30"/>
    </row>
    <row r="70" spans="2:7" ht="21.95" customHeight="1" x14ac:dyDescent="0.2">
      <c r="B70" s="104" t="s">
        <v>97</v>
      </c>
      <c r="C70" s="105">
        <v>2</v>
      </c>
      <c r="D70" s="64"/>
      <c r="E70" s="64"/>
      <c r="F70" s="64"/>
      <c r="G70" s="30"/>
    </row>
    <row r="71" spans="2:7" ht="21.95" customHeight="1" x14ac:dyDescent="0.2">
      <c r="E71" s="64"/>
      <c r="F71" s="64"/>
      <c r="G71" s="30"/>
    </row>
    <row r="72" spans="2:7" ht="15" x14ac:dyDescent="0.2"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.75" thickBot="1" x14ac:dyDescent="0.25">
      <c r="B75" s="64"/>
      <c r="C75" s="64"/>
      <c r="D75" s="64"/>
      <c r="E75" s="64"/>
      <c r="F75" s="64"/>
      <c r="G75" s="30"/>
    </row>
    <row r="76" spans="2:7" ht="27.75" customHeight="1" thickBot="1" x14ac:dyDescent="0.25">
      <c r="B76" s="288" t="s">
        <v>101</v>
      </c>
      <c r="C76" s="289"/>
      <c r="D76" s="64"/>
      <c r="E76" s="64"/>
      <c r="F76" s="64"/>
      <c r="G76" s="30"/>
    </row>
    <row r="77" spans="2:7" ht="15" x14ac:dyDescent="0.2">
      <c r="B77" s="106" t="s">
        <v>14</v>
      </c>
      <c r="C77" s="107">
        <v>21</v>
      </c>
      <c r="D77" s="64"/>
      <c r="E77" s="64"/>
      <c r="F77" s="64"/>
      <c r="G77" s="30"/>
    </row>
    <row r="78" spans="2:7" ht="15.75" thickBot="1" x14ac:dyDescent="0.25">
      <c r="B78" s="108" t="s">
        <v>15</v>
      </c>
      <c r="C78" s="109">
        <v>1</v>
      </c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.75" x14ac:dyDescent="0.2">
      <c r="B81" s="64"/>
      <c r="C81" s="64"/>
      <c r="D81" s="64"/>
      <c r="E81" s="64"/>
      <c r="F81" s="64"/>
      <c r="G81" s="65"/>
    </row>
    <row r="82" spans="2:7" ht="15.75" x14ac:dyDescent="0.2">
      <c r="B82" s="64"/>
      <c r="C82" s="64"/>
      <c r="D82" s="64"/>
      <c r="E82" s="64"/>
      <c r="F82" s="64"/>
      <c r="G82" s="28"/>
    </row>
    <row r="83" spans="2:7" ht="15" x14ac:dyDescent="0.2">
      <c r="B83" s="64"/>
      <c r="C83" s="64"/>
      <c r="D83" s="64"/>
      <c r="E83" s="64"/>
      <c r="F83" s="64"/>
      <c r="G83" s="30"/>
    </row>
    <row r="84" spans="2:7" ht="15.75" x14ac:dyDescent="0.2">
      <c r="B84" s="64"/>
      <c r="C84" s="64"/>
      <c r="D84" s="64"/>
      <c r="E84" s="64"/>
      <c r="F84" s="64"/>
      <c r="G84" s="28"/>
    </row>
    <row r="85" spans="2:7" ht="15" x14ac:dyDescent="0.2">
      <c r="B85" s="64"/>
      <c r="C85" s="64"/>
      <c r="D85" s="64"/>
      <c r="E85" s="64"/>
      <c r="F85" s="64"/>
      <c r="G85" s="30"/>
    </row>
    <row r="86" spans="2:7" ht="15" x14ac:dyDescent="0.2"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x14ac:dyDescent="0.2">
      <c r="D88" s="64"/>
      <c r="E88" s="64"/>
      <c r="F88" s="64"/>
      <c r="G88" s="32"/>
    </row>
    <row r="89" spans="2:7" x14ac:dyDescent="0.2">
      <c r="D89" s="64"/>
      <c r="E89" s="64"/>
      <c r="F89" s="64"/>
      <c r="G89" s="32"/>
    </row>
    <row r="90" spans="2:7" ht="15.75" x14ac:dyDescent="0.2">
      <c r="D90" s="64"/>
      <c r="E90" s="64"/>
      <c r="F90" s="64"/>
      <c r="G90" s="33"/>
    </row>
    <row r="91" spans="2:7" x14ac:dyDescent="0.2">
      <c r="D91" s="64"/>
      <c r="E91" s="64"/>
      <c r="F91" s="64"/>
      <c r="G91" s="34"/>
    </row>
    <row r="92" spans="2:7" ht="15" x14ac:dyDescent="0.2">
      <c r="D92" s="64"/>
      <c r="E92" s="64"/>
      <c r="F92" s="64"/>
      <c r="G92" s="35"/>
    </row>
    <row r="93" spans="2:7" ht="15" x14ac:dyDescent="0.2">
      <c r="D93" s="64"/>
      <c r="E93" s="64"/>
      <c r="F93" s="64"/>
      <c r="G93" s="30"/>
    </row>
    <row r="94" spans="2:7" ht="15" x14ac:dyDescent="0.2"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.75" x14ac:dyDescent="0.2">
      <c r="G98" s="28"/>
    </row>
    <row r="99" spans="7:7" ht="15" x14ac:dyDescent="0.2">
      <c r="G99" s="30"/>
    </row>
    <row r="100" spans="7:7" ht="15" x14ac:dyDescent="0.2">
      <c r="G100" s="30"/>
    </row>
    <row r="101" spans="7:7" ht="15" x14ac:dyDescent="0.2">
      <c r="G101" s="30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3" workbookViewId="0">
      <selection activeCell="C41" sqref="C41"/>
    </sheetView>
  </sheetViews>
  <sheetFormatPr baseColWidth="10" defaultColWidth="11.42578125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81" t="s">
        <v>161</v>
      </c>
      <c r="C10" s="286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501</v>
      </c>
    </row>
    <row r="14" spans="2:3" ht="27.95" customHeight="1" x14ac:dyDescent="0.2">
      <c r="B14" s="69" t="s">
        <v>77</v>
      </c>
      <c r="C14" s="70">
        <v>387</v>
      </c>
    </row>
    <row r="15" spans="2:3" ht="27.95" customHeight="1" x14ac:dyDescent="0.2">
      <c r="B15" s="69" t="s">
        <v>78</v>
      </c>
      <c r="C15" s="70">
        <v>415</v>
      </c>
    </row>
    <row r="16" spans="2:3" ht="27.95" customHeight="1" x14ac:dyDescent="0.2">
      <c r="B16" s="69" t="s">
        <v>79</v>
      </c>
      <c r="C16" s="70">
        <v>0</v>
      </c>
    </row>
    <row r="17" spans="2:3" ht="27.95" customHeight="1" x14ac:dyDescent="0.2">
      <c r="B17" s="69" t="s">
        <v>80</v>
      </c>
      <c r="C17" s="70">
        <v>114</v>
      </c>
    </row>
    <row r="18" spans="2:3" ht="27.95" customHeight="1" thickBot="1" x14ac:dyDescent="0.25">
      <c r="B18" s="71" t="s">
        <v>81</v>
      </c>
      <c r="C18" s="72">
        <v>41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198" t="s">
        <v>95</v>
      </c>
      <c r="C20" s="199" t="s">
        <v>162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531</v>
      </c>
    </row>
    <row r="24" spans="2:3" ht="27.95" customHeight="1" x14ac:dyDescent="0.2">
      <c r="B24" s="69" t="s">
        <v>84</v>
      </c>
      <c r="C24" s="79">
        <v>5</v>
      </c>
    </row>
    <row r="25" spans="2:3" ht="27.95" customHeight="1" x14ac:dyDescent="0.2">
      <c r="B25" s="93" t="s">
        <v>85</v>
      </c>
      <c r="C25" s="95">
        <v>48</v>
      </c>
    </row>
    <row r="26" spans="2:3" ht="27.95" customHeight="1" x14ac:dyDescent="0.2">
      <c r="B26" s="94" t="s">
        <v>147</v>
      </c>
      <c r="C26" s="96">
        <v>0</v>
      </c>
    </row>
    <row r="27" spans="2:3" ht="27.95" customHeight="1" x14ac:dyDescent="0.2">
      <c r="B27" s="94" t="s">
        <v>86</v>
      </c>
      <c r="C27" s="96">
        <v>15</v>
      </c>
    </row>
    <row r="28" spans="2:3" ht="27.95" customHeight="1" x14ac:dyDescent="0.2">
      <c r="B28" s="94" t="s">
        <v>87</v>
      </c>
      <c r="C28" s="96">
        <v>1</v>
      </c>
    </row>
    <row r="29" spans="2:3" ht="27.95" customHeight="1" x14ac:dyDescent="0.2">
      <c r="B29" s="94" t="s">
        <v>88</v>
      </c>
      <c r="C29" s="96">
        <v>0</v>
      </c>
    </row>
    <row r="30" spans="2:3" ht="32.25" customHeight="1" x14ac:dyDescent="0.2">
      <c r="B30" s="94" t="s">
        <v>89</v>
      </c>
      <c r="C30" s="96">
        <v>1</v>
      </c>
    </row>
    <row r="31" spans="2:3" ht="10.5" customHeight="1" thickBot="1" x14ac:dyDescent="0.25">
      <c r="B31" s="97"/>
      <c r="C31" s="98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107</v>
      </c>
      <c r="C33" s="82">
        <f>C23+C25+C27+C28+C29+C30+C24+C26</f>
        <v>601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1" t="s">
        <v>94</v>
      </c>
      <c r="C35" s="90" t="s">
        <v>162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90</v>
      </c>
      <c r="C37" s="86"/>
    </row>
    <row r="38" spans="2:3" ht="25.5" customHeight="1" x14ac:dyDescent="0.2">
      <c r="B38" s="69" t="s">
        <v>91</v>
      </c>
      <c r="C38" s="70">
        <v>94</v>
      </c>
    </row>
    <row r="39" spans="2:3" ht="24.75" customHeight="1" x14ac:dyDescent="0.2">
      <c r="B39" s="69" t="s">
        <v>92</v>
      </c>
      <c r="C39" s="70">
        <v>156</v>
      </c>
    </row>
    <row r="40" spans="2:3" ht="24" customHeight="1" thickBot="1" x14ac:dyDescent="0.25">
      <c r="B40" s="71" t="s">
        <v>93</v>
      </c>
      <c r="C40" s="72">
        <v>64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SUM(C38:C41)</f>
        <v>314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10" zoomScale="75" zoomScaleNormal="50" zoomScaleSheetLayoutView="75" zoomScalePageLayoutView="75" workbookViewId="0">
      <selection activeCell="C15" sqref="C15"/>
    </sheetView>
  </sheetViews>
  <sheetFormatPr baseColWidth="10" defaultColWidth="11.42578125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80" t="s">
        <v>163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120"/>
    </row>
    <row r="11" spans="2:16" x14ac:dyDescent="0.2">
      <c r="B11" s="5"/>
      <c r="C11" s="5"/>
    </row>
    <row r="12" spans="2:16" ht="36" customHeight="1" x14ac:dyDescent="0.2">
      <c r="B12" s="193" t="s">
        <v>0</v>
      </c>
      <c r="C12" s="239" t="s">
        <v>23</v>
      </c>
      <c r="E12" s="177">
        <v>100</v>
      </c>
    </row>
    <row r="13" spans="2:16" ht="36" customHeight="1" x14ac:dyDescent="0.2">
      <c r="B13" s="194" t="s">
        <v>152</v>
      </c>
      <c r="C13" s="196">
        <v>361</v>
      </c>
      <c r="E13" s="177"/>
    </row>
    <row r="14" spans="2:16" ht="30.95" customHeight="1" x14ac:dyDescent="0.2">
      <c r="B14" s="240" t="s">
        <v>164</v>
      </c>
      <c r="C14" s="241">
        <v>289</v>
      </c>
      <c r="E14" s="177"/>
    </row>
    <row r="15" spans="2:16" ht="12.75" customHeight="1" thickBot="1" x14ac:dyDescent="0.25">
      <c r="B15" s="195"/>
      <c r="C15" s="196"/>
      <c r="D15" s="7"/>
    </row>
    <row r="16" spans="2:16" ht="39.75" customHeight="1" thickTop="1" x14ac:dyDescent="0.2">
      <c r="B16" s="197"/>
      <c r="C16" s="242"/>
    </row>
    <row r="25" spans="2:3" ht="15.75" thickBot="1" x14ac:dyDescent="0.25"/>
    <row r="26" spans="2:3" x14ac:dyDescent="0.2">
      <c r="B26" s="136" t="s">
        <v>111</v>
      </c>
      <c r="C26" s="145">
        <v>148</v>
      </c>
    </row>
    <row r="27" spans="2:3" x14ac:dyDescent="0.2">
      <c r="B27" s="137" t="s">
        <v>149</v>
      </c>
      <c r="C27" s="146">
        <v>141</v>
      </c>
    </row>
    <row r="28" spans="2:3" x14ac:dyDescent="0.2">
      <c r="B28" s="137" t="s">
        <v>112</v>
      </c>
      <c r="C28" s="146"/>
    </row>
    <row r="29" spans="2:3" ht="15.75" thickBot="1" x14ac:dyDescent="0.25">
      <c r="B29" s="138" t="s">
        <v>143</v>
      </c>
      <c r="C29" s="147"/>
    </row>
    <row r="30" spans="2:3" x14ac:dyDescent="0.2">
      <c r="C30" s="9">
        <f>SUM(C26:C29)</f>
        <v>289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7" zoomScale="75" zoomScaleNormal="100" zoomScaleSheetLayoutView="75" zoomScalePageLayoutView="75" workbookViewId="0">
      <selection activeCell="C16" sqref="C16"/>
    </sheetView>
  </sheetViews>
  <sheetFormatPr baseColWidth="10" defaultColWidth="11.42578125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93" t="s">
        <v>165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121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178" t="s">
        <v>0</v>
      </c>
      <c r="C12" s="179" t="s">
        <v>156</v>
      </c>
      <c r="D12" s="180" t="s">
        <v>151</v>
      </c>
      <c r="E12" s="191"/>
    </row>
    <row r="13" spans="2:16" ht="30.95" customHeight="1" x14ac:dyDescent="0.2">
      <c r="B13" s="192" t="s">
        <v>18</v>
      </c>
      <c r="C13" s="182">
        <v>22</v>
      </c>
      <c r="D13" s="182">
        <v>26</v>
      </c>
      <c r="E13" s="191"/>
    </row>
    <row r="14" spans="2:16" ht="30.95" customHeight="1" x14ac:dyDescent="0.2">
      <c r="B14" s="192" t="s">
        <v>19</v>
      </c>
      <c r="C14" s="182">
        <v>20</v>
      </c>
      <c r="D14" s="182">
        <v>25</v>
      </c>
      <c r="E14" s="191"/>
    </row>
    <row r="15" spans="2:16" ht="30.95" customHeight="1" x14ac:dyDescent="0.2">
      <c r="B15" s="183" t="s">
        <v>20</v>
      </c>
      <c r="C15" s="182">
        <v>18</v>
      </c>
      <c r="D15" s="182">
        <v>29</v>
      </c>
      <c r="E15" s="191"/>
    </row>
    <row r="16" spans="2:16" ht="12.75" customHeight="1" x14ac:dyDescent="0.2">
      <c r="B16" s="186"/>
      <c r="C16" s="187"/>
      <c r="D16" s="188"/>
      <c r="E16" s="191"/>
    </row>
    <row r="17" spans="2:5" ht="30.95" customHeight="1" x14ac:dyDescent="0.2">
      <c r="B17" s="189" t="s">
        <v>5</v>
      </c>
      <c r="C17" s="190">
        <f t="shared" ref="C17" si="0">C13+C14+C15</f>
        <v>60</v>
      </c>
      <c r="D17" s="182">
        <f>D13+D14+D15</f>
        <v>80</v>
      </c>
      <c r="E17" s="191"/>
    </row>
    <row r="18" spans="2:5" ht="30.95" customHeight="1" x14ac:dyDescent="0.2">
      <c r="B18" s="15"/>
      <c r="C18" s="16"/>
      <c r="D18" s="16"/>
    </row>
    <row r="19" spans="2:5" ht="30.95" customHeight="1" x14ac:dyDescent="0.2">
      <c r="B19" s="15"/>
      <c r="C19" s="16"/>
      <c r="D19" s="16"/>
    </row>
    <row r="20" spans="2:5" ht="30.95" customHeight="1" x14ac:dyDescent="0.2">
      <c r="B20" s="15"/>
      <c r="C20" s="16"/>
      <c r="D20" s="16"/>
    </row>
    <row r="21" spans="2:5" ht="30.95" customHeight="1" x14ac:dyDescent="0.2">
      <c r="B21" s="15"/>
      <c r="C21" s="16"/>
      <c r="D21" s="16"/>
    </row>
    <row r="22" spans="2:5" ht="30.95" customHeight="1" x14ac:dyDescent="0.2">
      <c r="B22" s="15"/>
      <c r="C22" s="16"/>
      <c r="D22" s="16"/>
    </row>
    <row r="23" spans="2:5" ht="30.95" customHeight="1" x14ac:dyDescent="0.2">
      <c r="B23" s="15"/>
      <c r="C23" s="16"/>
      <c r="D23" s="16"/>
    </row>
    <row r="24" spans="2:5" ht="30.95" customHeight="1" x14ac:dyDescent="0.2">
      <c r="B24" s="15"/>
      <c r="C24" s="16"/>
      <c r="D24" s="16"/>
    </row>
    <row r="25" spans="2:5" ht="30.95" customHeight="1" x14ac:dyDescent="0.2">
      <c r="B25" s="15"/>
      <c r="C25" s="16"/>
      <c r="D25" s="16"/>
    </row>
    <row r="26" spans="2:5" ht="30.95" customHeight="1" x14ac:dyDescent="0.2">
      <c r="B26" s="15"/>
      <c r="C26" s="16"/>
      <c r="D26" s="16"/>
    </row>
    <row r="27" spans="2:5" ht="30.95" customHeight="1" x14ac:dyDescent="0.2">
      <c r="B27" s="15"/>
      <c r="C27" s="16"/>
      <c r="D27" s="16"/>
    </row>
    <row r="28" spans="2:5" ht="30.95" customHeight="1" x14ac:dyDescent="0.2">
      <c r="B28" s="15"/>
      <c r="C28" s="16"/>
      <c r="D28" s="16"/>
    </row>
    <row r="29" spans="2:5" ht="30.95" customHeight="1" x14ac:dyDescent="0.2">
      <c r="B29" s="15"/>
      <c r="C29" s="16"/>
      <c r="D29" s="16"/>
    </row>
    <row r="30" spans="2:5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6"/>
  <sheetViews>
    <sheetView showGridLines="0" view="pageLayout" topLeftCell="A4" zoomScale="75" zoomScaleNormal="100" zoomScaleSheetLayoutView="75" zoomScalePageLayoutView="75" workbookViewId="0">
      <selection activeCell="F8" sqref="F8"/>
    </sheetView>
  </sheetViews>
  <sheetFormatPr baseColWidth="10" defaultColWidth="11.42578125" defaultRowHeight="15" x14ac:dyDescent="0.2"/>
  <cols>
    <col min="1" max="1" width="23.42578125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94" t="s">
        <v>166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122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81" t="s">
        <v>0</v>
      </c>
      <c r="B12" s="253" t="s">
        <v>156</v>
      </c>
      <c r="C12" s="254" t="s">
        <v>151</v>
      </c>
    </row>
    <row r="13" spans="1:15" ht="30.95" customHeight="1" x14ac:dyDescent="0.2">
      <c r="A13" s="255" t="s">
        <v>21</v>
      </c>
      <c r="B13" s="181">
        <v>944</v>
      </c>
      <c r="C13" s="256">
        <v>1205</v>
      </c>
    </row>
    <row r="14" spans="1:15" ht="30.95" customHeight="1" x14ac:dyDescent="0.2">
      <c r="A14" s="257" t="s">
        <v>22</v>
      </c>
      <c r="B14" s="184">
        <v>412</v>
      </c>
      <c r="C14" s="256">
        <v>336</v>
      </c>
    </row>
    <row r="15" spans="1:15" ht="13.5" customHeight="1" x14ac:dyDescent="0.2">
      <c r="A15" s="257"/>
      <c r="B15" s="185"/>
      <c r="C15" s="256"/>
      <c r="E15" s="13"/>
      <c r="F15" s="13"/>
      <c r="G15" s="13"/>
      <c r="H15" s="13"/>
      <c r="I15" s="13"/>
    </row>
    <row r="16" spans="1:15" ht="12.75" customHeight="1" x14ac:dyDescent="0.2">
      <c r="A16" s="186"/>
      <c r="B16" s="258"/>
      <c r="C16" s="259"/>
    </row>
    <row r="17" spans="1:3" ht="30.95" customHeight="1" x14ac:dyDescent="0.2">
      <c r="A17" s="260" t="s">
        <v>5</v>
      </c>
      <c r="B17" s="262">
        <f t="shared" ref="B17" si="0">B13+B14+B15</f>
        <v>1356</v>
      </c>
      <c r="C17" s="263">
        <f>C13+C14+C15</f>
        <v>1541</v>
      </c>
    </row>
    <row r="18" spans="1:3" ht="30.95" customHeight="1" x14ac:dyDescent="0.2">
      <c r="A18" s="15"/>
      <c r="B18" s="16"/>
      <c r="C18" s="16"/>
    </row>
    <row r="19" spans="1:3" ht="30.95" customHeight="1" x14ac:dyDescent="0.2"/>
    <row r="20" spans="1:3" ht="30.95" customHeight="1" thickBot="1" x14ac:dyDescent="0.25"/>
    <row r="21" spans="1:3" ht="30.95" customHeight="1" x14ac:dyDescent="0.2">
      <c r="A21" s="245" t="s">
        <v>122</v>
      </c>
      <c r="B21" s="246">
        <v>99</v>
      </c>
    </row>
    <row r="22" spans="1:3" ht="30.95" customHeight="1" x14ac:dyDescent="0.2">
      <c r="A22" s="247" t="s">
        <v>123</v>
      </c>
      <c r="B22" s="248">
        <v>10</v>
      </c>
      <c r="C22" s="16"/>
    </row>
    <row r="23" spans="1:3" ht="30.95" customHeight="1" x14ac:dyDescent="0.2">
      <c r="A23" s="247" t="s">
        <v>120</v>
      </c>
      <c r="B23" s="248">
        <v>1143</v>
      </c>
      <c r="C23" s="16"/>
    </row>
    <row r="24" spans="1:3" ht="4.5" customHeight="1" x14ac:dyDescent="0.2">
      <c r="A24" s="247"/>
      <c r="B24" s="248"/>
      <c r="C24" s="16"/>
    </row>
    <row r="25" spans="1:3" ht="30.95" customHeight="1" thickBot="1" x14ac:dyDescent="0.25">
      <c r="A25" s="249" t="s">
        <v>121</v>
      </c>
      <c r="B25" s="250">
        <v>104</v>
      </c>
      <c r="C25" s="16"/>
    </row>
    <row r="26" spans="1:3" ht="30.95" customHeight="1" thickBot="1" x14ac:dyDescent="0.25">
      <c r="A26" s="15"/>
      <c r="B26" s="261">
        <f>SUM(B21:B25)</f>
        <v>1356</v>
      </c>
      <c r="C26" s="16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28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view="pageLayout" topLeftCell="A19" zoomScaleNormal="100" workbookViewId="0">
      <selection activeCell="H44" sqref="H44"/>
    </sheetView>
  </sheetViews>
  <sheetFormatPr baseColWidth="10" defaultColWidth="11.42578125" defaultRowHeight="12.75" x14ac:dyDescent="0.2"/>
  <cols>
    <col min="1" max="1" width="5.140625" customWidth="1"/>
    <col min="2" max="2" width="18.28515625" customWidth="1"/>
    <col min="3" max="3" width="16.5703125" customWidth="1"/>
    <col min="4" max="4" width="14.85546875" customWidth="1"/>
    <col min="5" max="5" width="18.7109375" customWidth="1"/>
    <col min="6" max="6" width="15.28515625" customWidth="1"/>
    <col min="7" max="7" width="16" customWidth="1"/>
    <col min="8" max="8" width="13.140625" customWidth="1"/>
    <col min="9" max="9" width="14.7109375" customWidth="1"/>
  </cols>
  <sheetData>
    <row r="3" spans="2:11" x14ac:dyDescent="0.2">
      <c r="C3" s="294" t="s">
        <v>141</v>
      </c>
      <c r="D3" s="294"/>
      <c r="E3" s="294"/>
      <c r="F3" s="294"/>
      <c r="G3" s="294"/>
      <c r="H3" s="294"/>
      <c r="I3" s="294"/>
    </row>
    <row r="4" spans="2:11" x14ac:dyDescent="0.2">
      <c r="C4" s="294"/>
      <c r="D4" s="294"/>
      <c r="E4" s="294"/>
      <c r="F4" s="294"/>
      <c r="G4" s="294"/>
      <c r="H4" s="294"/>
      <c r="I4" s="294"/>
    </row>
    <row r="5" spans="2:11" x14ac:dyDescent="0.2">
      <c r="C5" s="294"/>
      <c r="D5" s="294"/>
      <c r="E5" s="294"/>
      <c r="F5" s="294"/>
      <c r="G5" s="294"/>
      <c r="H5" s="294"/>
      <c r="I5" s="294"/>
    </row>
    <row r="8" spans="2:11" ht="17.25" x14ac:dyDescent="0.3"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2:11" s="124" customFormat="1" ht="33" customHeight="1" thickBot="1" x14ac:dyDescent="0.35">
      <c r="B9" s="266" t="s">
        <v>23</v>
      </c>
      <c r="C9" s="267" t="s">
        <v>124</v>
      </c>
      <c r="D9" s="268" t="s">
        <v>125</v>
      </c>
      <c r="E9" s="268" t="s">
        <v>126</v>
      </c>
      <c r="F9" s="269" t="s">
        <v>167</v>
      </c>
      <c r="G9" s="269" t="s">
        <v>127</v>
      </c>
      <c r="H9" s="270" t="s">
        <v>128</v>
      </c>
      <c r="I9" s="271" t="s">
        <v>132</v>
      </c>
      <c r="J9" s="143"/>
      <c r="K9" s="143"/>
    </row>
    <row r="10" spans="2:11" ht="18" thickBot="1" x14ac:dyDescent="0.35">
      <c r="B10" s="272" t="s">
        <v>120</v>
      </c>
      <c r="C10" s="144">
        <v>514</v>
      </c>
      <c r="D10" s="144">
        <v>2</v>
      </c>
      <c r="E10" s="144">
        <v>7</v>
      </c>
      <c r="F10" s="144">
        <v>43</v>
      </c>
      <c r="G10" s="144">
        <v>8</v>
      </c>
      <c r="H10" s="166">
        <v>3</v>
      </c>
      <c r="I10" s="273">
        <f>SUM(C10:H10)</f>
        <v>577</v>
      </c>
      <c r="J10" s="140"/>
      <c r="K10" s="140"/>
    </row>
    <row r="11" spans="2:11" ht="10.5" customHeight="1" thickBot="1" x14ac:dyDescent="0.35">
      <c r="B11" s="274"/>
      <c r="C11" s="141"/>
      <c r="D11" s="141"/>
      <c r="E11" s="141"/>
      <c r="F11" s="141"/>
      <c r="G11" s="141"/>
      <c r="H11" s="152"/>
      <c r="I11" s="273"/>
      <c r="J11" s="140"/>
      <c r="K11" s="140"/>
    </row>
    <row r="12" spans="2:11" ht="18" thickBot="1" x14ac:dyDescent="0.35">
      <c r="B12" s="274" t="s">
        <v>121</v>
      </c>
      <c r="C12" s="141">
        <v>17</v>
      </c>
      <c r="D12" s="141">
        <v>0</v>
      </c>
      <c r="E12" s="141">
        <v>2</v>
      </c>
      <c r="F12" s="141">
        <v>1</v>
      </c>
      <c r="G12" s="141">
        <v>1</v>
      </c>
      <c r="H12" s="152">
        <v>0</v>
      </c>
      <c r="I12" s="273">
        <f>SUM(C12:H12)</f>
        <v>21</v>
      </c>
      <c r="J12" s="140"/>
      <c r="K12" s="140"/>
    </row>
    <row r="13" spans="2:11" ht="6.75" customHeight="1" thickBot="1" x14ac:dyDescent="0.35">
      <c r="B13" s="274"/>
      <c r="C13" s="141"/>
      <c r="D13" s="141"/>
      <c r="E13" s="141"/>
      <c r="F13" s="141"/>
      <c r="G13" s="141"/>
      <c r="H13" s="152"/>
      <c r="I13" s="273"/>
      <c r="J13" s="140"/>
      <c r="K13" s="140"/>
    </row>
    <row r="14" spans="2:11" ht="18" thickBot="1" x14ac:dyDescent="0.35">
      <c r="B14" s="274" t="s">
        <v>122</v>
      </c>
      <c r="C14" s="141">
        <v>0</v>
      </c>
      <c r="D14" s="141">
        <v>0</v>
      </c>
      <c r="E14" s="141">
        <v>108</v>
      </c>
      <c r="F14" s="141">
        <v>0</v>
      </c>
      <c r="G14" s="141">
        <v>0</v>
      </c>
      <c r="H14" s="152">
        <v>0</v>
      </c>
      <c r="I14" s="273">
        <f>SUM(C14:H14)</f>
        <v>108</v>
      </c>
      <c r="J14" s="140"/>
      <c r="K14" s="140"/>
    </row>
    <row r="15" spans="2:11" ht="9" customHeight="1" thickBot="1" x14ac:dyDescent="0.35">
      <c r="B15" s="274"/>
      <c r="C15" s="141"/>
      <c r="D15" s="141"/>
      <c r="E15" s="141"/>
      <c r="F15" s="141"/>
      <c r="G15" s="141"/>
      <c r="H15" s="152"/>
      <c r="I15" s="273"/>
      <c r="J15" s="140"/>
      <c r="K15" s="140"/>
    </row>
    <row r="16" spans="2:11" ht="18" thickBot="1" x14ac:dyDescent="0.35">
      <c r="B16" s="275" t="s">
        <v>123</v>
      </c>
      <c r="C16" s="170">
        <v>0</v>
      </c>
      <c r="D16" s="170">
        <v>0</v>
      </c>
      <c r="E16" s="170">
        <v>10</v>
      </c>
      <c r="F16" s="170">
        <v>0</v>
      </c>
      <c r="G16" s="170">
        <v>0</v>
      </c>
      <c r="H16" s="171">
        <v>0</v>
      </c>
      <c r="I16" s="273">
        <f>SUM(C16:H16)</f>
        <v>10</v>
      </c>
      <c r="J16" s="140"/>
      <c r="K16" s="140"/>
    </row>
    <row r="17" spans="2:11" ht="36" customHeight="1" x14ac:dyDescent="0.3">
      <c r="B17" s="149"/>
      <c r="C17" s="167">
        <f>SUM(C10:C16)</f>
        <v>531</v>
      </c>
      <c r="D17" s="168">
        <f t="shared" ref="D17:H17" si="0">SUM(D10:D16)</f>
        <v>2</v>
      </c>
      <c r="E17" s="168">
        <f t="shared" si="0"/>
        <v>127</v>
      </c>
      <c r="F17" s="168">
        <f t="shared" si="0"/>
        <v>44</v>
      </c>
      <c r="G17" s="168">
        <f t="shared" si="0"/>
        <v>9</v>
      </c>
      <c r="H17" s="169">
        <f t="shared" si="0"/>
        <v>3</v>
      </c>
      <c r="I17" s="276">
        <f>SUM(C17:H17)</f>
        <v>716</v>
      </c>
      <c r="J17" s="140"/>
      <c r="K17" s="140"/>
    </row>
    <row r="18" spans="2:11" ht="17.25" x14ac:dyDescent="0.3">
      <c r="B18" s="140"/>
      <c r="C18" s="140"/>
      <c r="D18" s="140"/>
      <c r="E18" s="140"/>
      <c r="F18" s="140"/>
      <c r="G18" s="140"/>
      <c r="H18" s="140"/>
      <c r="I18" s="140"/>
      <c r="J18" s="140"/>
      <c r="K18" s="140"/>
    </row>
    <row r="19" spans="2:11" ht="17.25" x14ac:dyDescent="0.3"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2:11" ht="17.25" x14ac:dyDescent="0.3"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2:11" ht="17.25" x14ac:dyDescent="0.3">
      <c r="B21" s="140"/>
      <c r="C21" s="140"/>
      <c r="D21" s="140"/>
      <c r="E21" s="140"/>
      <c r="F21" s="140"/>
      <c r="G21" s="140"/>
      <c r="H21" s="140"/>
      <c r="I21" s="140"/>
      <c r="J21" s="140"/>
      <c r="K21" s="140"/>
    </row>
    <row r="22" spans="2:11" ht="17.25" x14ac:dyDescent="0.3"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2:11" ht="17.25" x14ac:dyDescent="0.3"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2:11" ht="17.25" x14ac:dyDescent="0.3"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2:11" ht="17.25" x14ac:dyDescent="0.3"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2:11" ht="17.25" x14ac:dyDescent="0.3">
      <c r="J26" s="140"/>
      <c r="K26" s="140"/>
    </row>
    <row r="27" spans="2:11" ht="17.25" x14ac:dyDescent="0.3">
      <c r="J27" s="140"/>
      <c r="K27" s="140"/>
    </row>
  </sheetData>
  <mergeCells count="1">
    <mergeCell ref="C3:I5"/>
  </mergeCells>
  <pageMargins left="0.23622047244094491" right="0.19685039370078741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2"/>
  <sheetViews>
    <sheetView view="pageLayout" topLeftCell="A13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5.28515625" customWidth="1"/>
    <col min="2" max="2" width="22" customWidth="1"/>
    <col min="3" max="3" width="16.5703125" customWidth="1"/>
    <col min="5" max="5" width="17.42578125" customWidth="1"/>
  </cols>
  <sheetData>
    <row r="5" spans="1:9" ht="12.75" customHeight="1" x14ac:dyDescent="0.2">
      <c r="A5" s="295" t="s">
        <v>129</v>
      </c>
      <c r="B5" s="295"/>
      <c r="C5" s="295"/>
      <c r="D5" s="295"/>
      <c r="E5" s="295"/>
      <c r="F5" s="295"/>
      <c r="G5" s="295"/>
      <c r="H5" s="295"/>
      <c r="I5" s="295"/>
    </row>
    <row r="6" spans="1:9" ht="43.5" customHeight="1" x14ac:dyDescent="0.2">
      <c r="A6" s="295"/>
      <c r="B6" s="295"/>
      <c r="C6" s="295"/>
      <c r="D6" s="295"/>
      <c r="E6" s="295"/>
      <c r="F6" s="295"/>
      <c r="G6" s="295"/>
      <c r="H6" s="295"/>
      <c r="I6" s="295"/>
    </row>
    <row r="7" spans="1:9" ht="13.5" thickBot="1" x14ac:dyDescent="0.25"/>
    <row r="8" spans="1:9" ht="18" thickBot="1" x14ac:dyDescent="0.35">
      <c r="B8" t="s">
        <v>23</v>
      </c>
      <c r="C8" s="150" t="s">
        <v>132</v>
      </c>
      <c r="D8" s="17"/>
      <c r="E8" s="17"/>
    </row>
    <row r="9" spans="1:9" ht="18" thickBot="1" x14ac:dyDescent="0.35">
      <c r="C9" s="150" t="s">
        <v>133</v>
      </c>
    </row>
    <row r="10" spans="1:9" ht="17.25" x14ac:dyDescent="0.3">
      <c r="B10" s="123"/>
      <c r="C10" s="151"/>
      <c r="D10" s="140"/>
    </row>
    <row r="11" spans="1:9" ht="17.25" x14ac:dyDescent="0.3">
      <c r="B11" s="142" t="s">
        <v>117</v>
      </c>
      <c r="C11" s="152">
        <v>1379</v>
      </c>
      <c r="D11" s="140"/>
    </row>
    <row r="12" spans="1:9" ht="17.25" x14ac:dyDescent="0.3">
      <c r="B12" s="142" t="s">
        <v>118</v>
      </c>
      <c r="C12" s="152">
        <v>330</v>
      </c>
      <c r="D12" s="140"/>
    </row>
    <row r="13" spans="1:9" ht="13.5" customHeight="1" x14ac:dyDescent="0.3">
      <c r="B13" s="142"/>
      <c r="C13" s="152"/>
      <c r="D13" s="140"/>
    </row>
    <row r="14" spans="1:9" ht="62.25" customHeight="1" x14ac:dyDescent="0.3">
      <c r="B14" s="175" t="s">
        <v>148</v>
      </c>
      <c r="C14" s="176">
        <v>106</v>
      </c>
      <c r="D14" s="140"/>
    </row>
    <row r="15" spans="1:9" ht="17.25" x14ac:dyDescent="0.3">
      <c r="B15" s="153" t="s">
        <v>119</v>
      </c>
      <c r="C15" s="154">
        <v>344</v>
      </c>
      <c r="D15" s="140"/>
    </row>
    <row r="16" spans="1:9" ht="17.25" x14ac:dyDescent="0.3">
      <c r="B16" s="139"/>
      <c r="D16" s="140"/>
    </row>
    <row r="17" spans="2:4" ht="17.25" x14ac:dyDescent="0.3">
      <c r="B17" s="139"/>
      <c r="D17" s="140"/>
    </row>
    <row r="18" spans="2:4" x14ac:dyDescent="0.2">
      <c r="C18" s="238"/>
    </row>
    <row r="19" spans="2:4" x14ac:dyDescent="0.2">
      <c r="C19" s="238"/>
    </row>
    <row r="20" spans="2:4" x14ac:dyDescent="0.2">
      <c r="D20" s="124"/>
    </row>
    <row r="21" spans="2:4" x14ac:dyDescent="0.2">
      <c r="D21" s="124"/>
    </row>
    <row r="22" spans="2:4" x14ac:dyDescent="0.2">
      <c r="D22" s="251"/>
    </row>
  </sheetData>
  <mergeCells count="1">
    <mergeCell ref="A5:I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showGridLines="0" workbookViewId="0">
      <selection activeCell="G19" sqref="G19"/>
    </sheetView>
  </sheetViews>
  <sheetFormatPr baseColWidth="10" defaultColWidth="11.42578125" defaultRowHeight="12.75" x14ac:dyDescent="0.2"/>
  <cols>
    <col min="1" max="1" width="3" customWidth="1"/>
    <col min="2" max="2" width="66.5703125" customWidth="1"/>
    <col min="3" max="3" width="16.42578125" customWidth="1"/>
    <col min="4" max="4" width="12.85546875" customWidth="1"/>
  </cols>
  <sheetData>
    <row r="8" spans="1:7" ht="36.75" customHeight="1" x14ac:dyDescent="0.25">
      <c r="A8" s="296" t="s">
        <v>110</v>
      </c>
      <c r="B8" s="296"/>
      <c r="C8" s="296"/>
      <c r="D8" s="112"/>
      <c r="E8" s="112"/>
      <c r="F8" s="112"/>
      <c r="G8" s="112"/>
    </row>
    <row r="9" spans="1:7" ht="13.5" thickBot="1" x14ac:dyDescent="0.25"/>
    <row r="10" spans="1:7" ht="31.5" customHeight="1" thickBot="1" x14ac:dyDescent="0.4">
      <c r="B10" s="297" t="s">
        <v>133</v>
      </c>
      <c r="C10" s="298"/>
    </row>
    <row r="11" spans="1:7" ht="15.75" thickBot="1" x14ac:dyDescent="0.3">
      <c r="B11" s="161" t="s">
        <v>99</v>
      </c>
      <c r="C11" s="165" t="s">
        <v>100</v>
      </c>
    </row>
    <row r="12" spans="1:7" ht="15.75" thickBot="1" x14ac:dyDescent="0.3">
      <c r="B12" s="163" t="s">
        <v>139</v>
      </c>
      <c r="C12" s="164"/>
    </row>
    <row r="13" spans="1:7" ht="15" x14ac:dyDescent="0.25">
      <c r="B13" s="162" t="s">
        <v>168</v>
      </c>
      <c r="C13" s="115">
        <v>3</v>
      </c>
    </row>
    <row r="14" spans="1:7" ht="15" x14ac:dyDescent="0.25">
      <c r="B14" s="116" t="s">
        <v>169</v>
      </c>
      <c r="C14" s="117">
        <v>2</v>
      </c>
    </row>
    <row r="15" spans="1:7" ht="15" x14ac:dyDescent="0.25">
      <c r="B15" s="114" t="s">
        <v>170</v>
      </c>
      <c r="C15" s="113">
        <v>2</v>
      </c>
    </row>
    <row r="16" spans="1:7" ht="15" x14ac:dyDescent="0.25">
      <c r="B16" s="114" t="s">
        <v>171</v>
      </c>
      <c r="C16" s="113">
        <v>2</v>
      </c>
    </row>
    <row r="17" spans="2:3" ht="15" x14ac:dyDescent="0.25">
      <c r="B17" s="114" t="s">
        <v>172</v>
      </c>
      <c r="C17" s="113">
        <v>2</v>
      </c>
    </row>
    <row r="18" spans="2:3" x14ac:dyDescent="0.2">
      <c r="B18" s="277" t="s">
        <v>173</v>
      </c>
      <c r="C18" s="252">
        <v>2</v>
      </c>
    </row>
    <row r="19" spans="2:3" ht="15" x14ac:dyDescent="0.25">
      <c r="B19" s="244" t="s">
        <v>174</v>
      </c>
      <c r="C19" s="237">
        <v>2</v>
      </c>
    </row>
    <row r="20" spans="2:3" ht="15" x14ac:dyDescent="0.25">
      <c r="B20" s="244" t="s">
        <v>175</v>
      </c>
      <c r="C20" s="237">
        <v>2</v>
      </c>
    </row>
    <row r="21" spans="2:3" ht="15" x14ac:dyDescent="0.25">
      <c r="B21" s="244" t="s">
        <v>176</v>
      </c>
      <c r="C21" s="237">
        <v>2</v>
      </c>
    </row>
    <row r="22" spans="2:3" ht="15" x14ac:dyDescent="0.25">
      <c r="B22" s="244" t="s">
        <v>177</v>
      </c>
      <c r="C22" s="237">
        <v>2</v>
      </c>
    </row>
    <row r="23" spans="2:3" ht="15" x14ac:dyDescent="0.25">
      <c r="B23" s="244" t="s">
        <v>178</v>
      </c>
      <c r="C23" s="237">
        <v>2</v>
      </c>
    </row>
    <row r="24" spans="2:3" ht="15" x14ac:dyDescent="0.25">
      <c r="B24" s="114" t="s">
        <v>179</v>
      </c>
      <c r="C24" s="113">
        <v>2</v>
      </c>
    </row>
    <row r="25" spans="2:3" ht="15.75" thickBot="1" x14ac:dyDescent="0.3">
      <c r="B25" s="114" t="s">
        <v>180</v>
      </c>
      <c r="C25" s="113">
        <v>2</v>
      </c>
    </row>
    <row r="26" spans="2:3" ht="15.75" thickBot="1" x14ac:dyDescent="0.3">
      <c r="B26" s="163" t="s">
        <v>140</v>
      </c>
      <c r="C26" s="164"/>
    </row>
    <row r="27" spans="2:3" ht="15" x14ac:dyDescent="0.25">
      <c r="B27" s="114" t="s">
        <v>181</v>
      </c>
      <c r="C27" s="113">
        <v>3</v>
      </c>
    </row>
    <row r="28" spans="2:3" ht="15" x14ac:dyDescent="0.25">
      <c r="B28" s="114" t="s">
        <v>182</v>
      </c>
      <c r="C28" s="113">
        <v>3</v>
      </c>
    </row>
    <row r="29" spans="2:3" ht="15" x14ac:dyDescent="0.25">
      <c r="B29" s="114" t="s">
        <v>183</v>
      </c>
      <c r="C29" s="113">
        <v>2</v>
      </c>
    </row>
    <row r="30" spans="2:3" ht="15" x14ac:dyDescent="0.25">
      <c r="B30" s="114" t="s">
        <v>184</v>
      </c>
      <c r="C30" s="113">
        <v>2</v>
      </c>
    </row>
    <row r="31" spans="2:3" ht="15" x14ac:dyDescent="0.25">
      <c r="B31" s="114" t="s">
        <v>185</v>
      </c>
      <c r="C31" s="113">
        <v>2</v>
      </c>
    </row>
    <row r="32" spans="2:3" ht="15" x14ac:dyDescent="0.25">
      <c r="B32" s="244" t="s">
        <v>186</v>
      </c>
      <c r="C32" s="237">
        <v>2</v>
      </c>
    </row>
    <row r="33" spans="2:3" ht="15" x14ac:dyDescent="0.25">
      <c r="B33" s="244" t="s">
        <v>187</v>
      </c>
      <c r="C33" s="237">
        <v>2</v>
      </c>
    </row>
    <row r="34" spans="2:3" ht="15" x14ac:dyDescent="0.25">
      <c r="B34" s="114" t="s">
        <v>189</v>
      </c>
      <c r="C34" s="113">
        <v>1</v>
      </c>
    </row>
    <row r="35" spans="2:3" ht="15" x14ac:dyDescent="0.25">
      <c r="B35" s="243" t="s">
        <v>188</v>
      </c>
      <c r="C35" s="115">
        <v>14</v>
      </c>
    </row>
    <row r="36" spans="2:3" ht="15" x14ac:dyDescent="0.25">
      <c r="B36" s="244"/>
      <c r="C36" s="113"/>
    </row>
    <row r="37" spans="2:3" ht="15" x14ac:dyDescent="0.25">
      <c r="B37" s="244"/>
      <c r="C37" s="237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2020-04-03T23:15:38Z</cp:lastPrinted>
  <dcterms:created xsi:type="dcterms:W3CDTF">2014-01-30T18:25:03Z</dcterms:created>
  <dcterms:modified xsi:type="dcterms:W3CDTF">2020-04-23T20:31:15Z</dcterms:modified>
</cp:coreProperties>
</file>